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 activeTab="8"/>
  </bookViews>
  <sheets>
    <sheet name="Հ3 Մաս 1 և 2" sheetId="1" r:id="rId1"/>
    <sheet name="Հ3 Մաս 3" sheetId="3" r:id="rId2"/>
    <sheet name="Հ3 Մաս 4" sheetId="5" r:id="rId3"/>
    <sheet name="Հ4" sheetId="6" r:id="rId4"/>
    <sheet name="Հ5" sheetId="8" r:id="rId5"/>
    <sheet name="Հ6" sheetId="7" r:id="rId6"/>
    <sheet name="Հ7 Ձև1" sheetId="9" r:id="rId7"/>
    <sheet name="Հ7 Ձև2" sheetId="19" r:id="rId8"/>
    <sheet name="Հ8" sheetId="10" r:id="rId9"/>
    <sheet name="Հ9" sheetId="12" r:id="rId10"/>
    <sheet name="Հ10" sheetId="16" r:id="rId11"/>
    <sheet name="Լրացման պահանջներ" sheetId="14" r:id="rId12"/>
  </sheets>
  <definedNames>
    <definedName name="_ftn1" localSheetId="0">'Հ3 Մաս 1 և 2'!#REF!</definedName>
    <definedName name="_ftn10" localSheetId="0">'Հ3 Մաս 1 և 2'!#REF!</definedName>
    <definedName name="_ftn11" localSheetId="0">'Հ3 Մաս 1 և 2'!#REF!</definedName>
    <definedName name="_ftn12" localSheetId="0">'Հ3 Մաս 1 և 2'!#REF!</definedName>
    <definedName name="_ftn13" localSheetId="0">'Հ3 Մաս 1 և 2'!#REF!</definedName>
    <definedName name="_ftn14" localSheetId="0">'Հ3 Մաս 1 և 2'!#REF!</definedName>
    <definedName name="_ftn15" localSheetId="0">'Հ3 Մաս 1 և 2'!#REF!</definedName>
    <definedName name="_ftn16" localSheetId="0">'Հ3 Մաս 1 և 2'!#REF!</definedName>
    <definedName name="_ftn17" localSheetId="0">'Հ3 Մաս 1 և 2'!#REF!</definedName>
    <definedName name="_ftn18" localSheetId="0">'Հ3 Մաս 1 և 2'!#REF!</definedName>
    <definedName name="_ftn19" localSheetId="0">'Հ3 Մաս 1 և 2'!#REF!</definedName>
    <definedName name="_ftn2" localSheetId="0">'Հ3 Մաս 1 և 2'!#REF!</definedName>
    <definedName name="_ftn20" localSheetId="0">'Հ3 Մաս 1 և 2'!#REF!</definedName>
    <definedName name="_ftn3" localSheetId="0">'Հ3 Մաս 1 և 2'!#REF!</definedName>
    <definedName name="_ftn4" localSheetId="0">'Հ3 Մաս 1 և 2'!#REF!</definedName>
    <definedName name="_ftn5" localSheetId="0">'Հ3 Մաս 1 և 2'!#REF!</definedName>
    <definedName name="_ftn6" localSheetId="0">'Հ3 Մաս 1 և 2'!#REF!</definedName>
    <definedName name="_ftn7" localSheetId="0">'Հ3 Մաս 1 և 2'!#REF!</definedName>
    <definedName name="_ftn8" localSheetId="0">'Հ3 Մաս 1 և 2'!#REF!</definedName>
    <definedName name="_ftn9" localSheetId="0">'Հ3 Մաս 1 և 2'!#REF!</definedName>
    <definedName name="_ftnref1" localSheetId="0">'Հ3 Մաս 1 և 2'!#REF!</definedName>
    <definedName name="_ftnref10" localSheetId="0">'Հ3 Մաս 1 և 2'!#REF!</definedName>
    <definedName name="_ftnref11" localSheetId="0">'Հ3 Մաս 1 և 2'!#REF!</definedName>
    <definedName name="_ftnref12" localSheetId="0">'Հ3 Մաս 1 և 2'!#REF!</definedName>
    <definedName name="_ftnref13" localSheetId="0">'Հ3 Մաս 1 և 2'!#REF!</definedName>
    <definedName name="_ftnref14" localSheetId="0">'Հ3 Մաս 1 և 2'!#REF!</definedName>
    <definedName name="_ftnref15" localSheetId="0">'Հ3 Մաս 1 և 2'!#REF!</definedName>
    <definedName name="_ftnref16" localSheetId="0">'Հ3 Մաս 1 և 2'!#REF!</definedName>
    <definedName name="_ftnref17" localSheetId="0">'Հ3 Մաս 1 և 2'!#REF!</definedName>
    <definedName name="_ftnref18" localSheetId="0">'Հ3 Մաս 1 և 2'!#REF!</definedName>
    <definedName name="_ftnref19" localSheetId="0">'Հ3 Մաս 1 և 2'!#REF!</definedName>
    <definedName name="_ftnref2" localSheetId="0">'Հ3 Մաս 1 և 2'!#REF!</definedName>
    <definedName name="_ftnref20" localSheetId="0">'Հ3 Մաս 1 և 2'!#REF!</definedName>
    <definedName name="_ftnref3" localSheetId="0">'Հ3 Մաս 1 և 2'!#REF!</definedName>
    <definedName name="_ftnref4" localSheetId="0">'Հ3 Մաս 1 և 2'!#REF!</definedName>
    <definedName name="_ftnref5" localSheetId="0">'Հ3 Մաս 1 և 2'!#REF!</definedName>
    <definedName name="_ftnref6" localSheetId="0">'Հ3 Մաս 1 և 2'!#REF!</definedName>
    <definedName name="_ftnref7" localSheetId="0">'Հ3 Մաս 1 և 2'!#REF!</definedName>
    <definedName name="_ftnref8" localSheetId="0">'Հ3 Մաս 1 և 2'!#REF!</definedName>
    <definedName name="_ftnref9" localSheetId="0">'Հ3 Մաս 1 և 2'!#REF!</definedName>
    <definedName name="_Toc501014755" localSheetId="0">'Հ3 Մաս 1 և 2'!#REF!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E8" i="6" l="1"/>
  <c r="DE7" i="6"/>
  <c r="DE6" i="6"/>
  <c r="EA9" i="6"/>
  <c r="DZ9" i="6"/>
  <c r="DY9" i="6"/>
  <c r="DX9" i="6"/>
  <c r="DW9" i="6"/>
  <c r="DV9" i="6"/>
  <c r="DU9" i="6"/>
  <c r="DT9" i="6"/>
  <c r="DS9" i="6"/>
  <c r="DR9" i="6"/>
  <c r="DQ9" i="6"/>
  <c r="DP9" i="6"/>
  <c r="DO9" i="6"/>
  <c r="DN9" i="6"/>
  <c r="DM9" i="6"/>
  <c r="DL9" i="6"/>
  <c r="DK9" i="6"/>
  <c r="DJ9" i="6"/>
  <c r="DI9" i="6"/>
  <c r="DH9" i="6"/>
  <c r="CG8" i="6"/>
  <c r="CG7" i="6"/>
  <c r="CG6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BI6" i="6"/>
  <c r="BI8" i="6"/>
  <c r="BI7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AK8" i="6"/>
  <c r="AK7" i="6"/>
  <c r="AK6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H6" i="6"/>
  <c r="AE9" i="6"/>
  <c r="AF9" i="6"/>
  <c r="AG9" i="6"/>
  <c r="AH9" i="6"/>
  <c r="AI9" i="6"/>
  <c r="AJ9" i="6"/>
  <c r="H7" i="6"/>
  <c r="AD9" i="6"/>
  <c r="AC9" i="6"/>
  <c r="AB9" i="6"/>
  <c r="AA9" i="6"/>
  <c r="Z9" i="6"/>
  <c r="Y9" i="6"/>
  <c r="E7" i="8"/>
  <c r="U7" i="8"/>
  <c r="Q7" i="8"/>
  <c r="M7" i="8"/>
  <c r="I7" i="8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AK5" i="6"/>
  <c r="AQ9" i="6" l="1"/>
  <c r="AK9" i="6"/>
  <c r="F16" i="12"/>
  <c r="G16" i="12"/>
  <c r="E16" i="12"/>
  <c r="AP9" i="6" l="1"/>
  <c r="M17" i="19"/>
  <c r="N17" i="19"/>
  <c r="P17" i="19"/>
  <c r="Q17" i="19"/>
  <c r="S17" i="19"/>
  <c r="E17" i="19"/>
  <c r="F17" i="19"/>
  <c r="G17" i="19"/>
  <c r="H17" i="19"/>
  <c r="J17" i="19"/>
  <c r="K17" i="19"/>
  <c r="Q16" i="19"/>
  <c r="N16" i="19"/>
  <c r="K16" i="19"/>
  <c r="H16" i="19"/>
  <c r="E16" i="19"/>
  <c r="Q15" i="19"/>
  <c r="N15" i="19"/>
  <c r="K15" i="19"/>
  <c r="H15" i="19"/>
  <c r="E15" i="19"/>
  <c r="Q14" i="19"/>
  <c r="N14" i="19"/>
  <c r="K14" i="19"/>
  <c r="H14" i="19"/>
  <c r="E14" i="19"/>
  <c r="Q13" i="19"/>
  <c r="N13" i="19"/>
  <c r="K13" i="19"/>
  <c r="H13" i="19"/>
  <c r="E13" i="19"/>
  <c r="Q12" i="19"/>
  <c r="N12" i="19"/>
  <c r="K12" i="19"/>
  <c r="H12" i="19"/>
  <c r="E12" i="19"/>
  <c r="Q11" i="19"/>
  <c r="N11" i="19"/>
  <c r="K11" i="19"/>
  <c r="H11" i="19"/>
  <c r="E11" i="19"/>
  <c r="Q10" i="19"/>
  <c r="N10" i="19"/>
  <c r="K10" i="19"/>
  <c r="H10" i="19"/>
  <c r="E10" i="19"/>
  <c r="Q9" i="19"/>
  <c r="N9" i="19"/>
  <c r="K9" i="19"/>
  <c r="H9" i="19"/>
  <c r="E9" i="19"/>
  <c r="Q8" i="19"/>
  <c r="N8" i="19"/>
  <c r="K8" i="19"/>
  <c r="H8" i="19"/>
  <c r="E8" i="19"/>
  <c r="AT16" i="9"/>
  <c r="AT15" i="9"/>
  <c r="AT14" i="9"/>
  <c r="AT13" i="9"/>
  <c r="AT12" i="9"/>
  <c r="AT11" i="9"/>
  <c r="AT10" i="9"/>
  <c r="AT9" i="9"/>
  <c r="AT8" i="9"/>
  <c r="AQ16" i="9"/>
  <c r="AQ15" i="9"/>
  <c r="AQ14" i="9"/>
  <c r="AQ13" i="9"/>
  <c r="AQ12" i="9"/>
  <c r="AQ11" i="9"/>
  <c r="AQ10" i="9"/>
  <c r="AQ9" i="9"/>
  <c r="AQ8" i="9"/>
  <c r="AN16" i="9"/>
  <c r="AN15" i="9"/>
  <c r="AN14" i="9"/>
  <c r="AN13" i="9"/>
  <c r="AN12" i="9"/>
  <c r="AN11" i="9"/>
  <c r="AN10" i="9"/>
  <c r="AN9" i="9"/>
  <c r="AN8" i="9"/>
  <c r="AK16" i="9"/>
  <c r="AK15" i="9"/>
  <c r="AK14" i="9"/>
  <c r="AK13" i="9"/>
  <c r="AK12" i="9"/>
  <c r="AK11" i="9"/>
  <c r="AK10" i="9"/>
  <c r="AK9" i="9"/>
  <c r="AK8" i="9"/>
  <c r="AH16" i="9"/>
  <c r="AH15" i="9"/>
  <c r="AH14" i="9"/>
  <c r="AH13" i="9"/>
  <c r="AH12" i="9"/>
  <c r="AH11" i="9"/>
  <c r="AH10" i="9"/>
  <c r="AH17" i="9" s="1"/>
  <c r="AH9" i="9"/>
  <c r="AH18" i="9" s="1"/>
  <c r="AH8" i="9"/>
  <c r="AF17" i="9"/>
  <c r="AG17" i="9"/>
  <c r="AI17" i="9"/>
  <c r="AJ17" i="9"/>
  <c r="AL17" i="9"/>
  <c r="AM17" i="9"/>
  <c r="AO17" i="9"/>
  <c r="AP17" i="9"/>
  <c r="AR17" i="9"/>
  <c r="AS17" i="9"/>
  <c r="AU17" i="9"/>
  <c r="AV17" i="9"/>
  <c r="AE18" i="9"/>
  <c r="AF18" i="9"/>
  <c r="AG18" i="9"/>
  <c r="AI18" i="9"/>
  <c r="AJ18" i="9"/>
  <c r="AL18" i="9"/>
  <c r="AM18" i="9"/>
  <c r="AN18" i="9"/>
  <c r="AO18" i="9"/>
  <c r="AP18" i="9"/>
  <c r="AR18" i="9"/>
  <c r="AS18" i="9"/>
  <c r="AT18" i="9"/>
  <c r="AU18" i="9"/>
  <c r="AV18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E16" i="9"/>
  <c r="AE15" i="9"/>
  <c r="AE14" i="9"/>
  <c r="AE13" i="9"/>
  <c r="AE12" i="9"/>
  <c r="AE11" i="9"/>
  <c r="AE10" i="9"/>
  <c r="AE9" i="9"/>
  <c r="AE8" i="9"/>
  <c r="AB9" i="9"/>
  <c r="AB10" i="9"/>
  <c r="AB11" i="9"/>
  <c r="AB12" i="9"/>
  <c r="AB13" i="9"/>
  <c r="AB14" i="9"/>
  <c r="Y9" i="9"/>
  <c r="Y10" i="9"/>
  <c r="Y11" i="9"/>
  <c r="Y12" i="9"/>
  <c r="Y13" i="9"/>
  <c r="Y14" i="9"/>
  <c r="V9" i="9"/>
  <c r="V10" i="9"/>
  <c r="V11" i="9"/>
  <c r="V12" i="9"/>
  <c r="V13" i="9"/>
  <c r="V14" i="9"/>
  <c r="V19" i="9" s="1"/>
  <c r="V15" i="9"/>
  <c r="S9" i="9"/>
  <c r="S10" i="9"/>
  <c r="S11" i="9"/>
  <c r="S12" i="9"/>
  <c r="S13" i="9"/>
  <c r="S14" i="9"/>
  <c r="S15" i="9"/>
  <c r="S20" i="9" s="1"/>
  <c r="P9" i="9"/>
  <c r="P10" i="9"/>
  <c r="P11" i="9"/>
  <c r="P12" i="9"/>
  <c r="P13" i="9"/>
  <c r="P14" i="9"/>
  <c r="M9" i="9"/>
  <c r="M10" i="9"/>
  <c r="M11" i="9"/>
  <c r="M12" i="9"/>
  <c r="M13" i="9"/>
  <c r="J9" i="9"/>
  <c r="J10" i="9"/>
  <c r="J11" i="9"/>
  <c r="J12" i="9"/>
  <c r="J13" i="9"/>
  <c r="G9" i="9"/>
  <c r="G10" i="9"/>
  <c r="G11" i="9"/>
  <c r="G12" i="9"/>
  <c r="G13" i="9"/>
  <c r="G14" i="9"/>
  <c r="AB16" i="9"/>
  <c r="AB15" i="9"/>
  <c r="AB20" i="9" s="1"/>
  <c r="AB8" i="9"/>
  <c r="AB18" i="9" s="1"/>
  <c r="Y16" i="9"/>
  <c r="Y15" i="9"/>
  <c r="Y20" i="9" s="1"/>
  <c r="Y8" i="9"/>
  <c r="V16" i="9"/>
  <c r="V20" i="9"/>
  <c r="V8" i="9"/>
  <c r="S16" i="9"/>
  <c r="S8" i="9"/>
  <c r="P16" i="9"/>
  <c r="P15" i="9"/>
  <c r="P20" i="9" s="1"/>
  <c r="P8" i="9"/>
  <c r="M16" i="9"/>
  <c r="M15" i="9"/>
  <c r="M20" i="9" s="1"/>
  <c r="M14" i="9"/>
  <c r="M19" i="9" s="1"/>
  <c r="M8" i="9"/>
  <c r="J16" i="9"/>
  <c r="J15" i="9"/>
  <c r="J20" i="9" s="1"/>
  <c r="J14" i="9"/>
  <c r="J8" i="9"/>
  <c r="G15" i="9"/>
  <c r="G20" i="9" s="1"/>
  <c r="G16" i="9"/>
  <c r="G8" i="9"/>
  <c r="H19" i="9"/>
  <c r="I19" i="9"/>
  <c r="J19" i="9"/>
  <c r="K19" i="9"/>
  <c r="L19" i="9"/>
  <c r="N19" i="9"/>
  <c r="O19" i="9"/>
  <c r="P19" i="9"/>
  <c r="Q19" i="9"/>
  <c r="R19" i="9"/>
  <c r="S19" i="9"/>
  <c r="T19" i="9"/>
  <c r="U19" i="9"/>
  <c r="W19" i="9"/>
  <c r="X19" i="9"/>
  <c r="Y19" i="9"/>
  <c r="Z19" i="9"/>
  <c r="AA19" i="9"/>
  <c r="AB19" i="9"/>
  <c r="AC19" i="9"/>
  <c r="AD19" i="9"/>
  <c r="H20" i="9"/>
  <c r="I20" i="9"/>
  <c r="K20" i="9"/>
  <c r="L20" i="9"/>
  <c r="N20" i="9"/>
  <c r="O20" i="9"/>
  <c r="Q20" i="9"/>
  <c r="R20" i="9"/>
  <c r="T20" i="9"/>
  <c r="U20" i="9"/>
  <c r="W20" i="9"/>
  <c r="X20" i="9"/>
  <c r="Z20" i="9"/>
  <c r="AA20" i="9"/>
  <c r="AC20" i="9"/>
  <c r="AD20" i="9"/>
  <c r="G19" i="9"/>
  <c r="H18" i="9"/>
  <c r="I18" i="9"/>
  <c r="J18" i="9"/>
  <c r="K18" i="9"/>
  <c r="L18" i="9"/>
  <c r="N18" i="9"/>
  <c r="O18" i="9"/>
  <c r="Q18" i="9"/>
  <c r="R18" i="9"/>
  <c r="T18" i="9"/>
  <c r="U18" i="9"/>
  <c r="W18" i="9"/>
  <c r="X18" i="9"/>
  <c r="Z18" i="9"/>
  <c r="AA18" i="9"/>
  <c r="AC18" i="9"/>
  <c r="AD18" i="9"/>
  <c r="H17" i="9"/>
  <c r="I17" i="9"/>
  <c r="K17" i="9"/>
  <c r="L17" i="9"/>
  <c r="N17" i="9"/>
  <c r="O17" i="9"/>
  <c r="Q17" i="9"/>
  <c r="R17" i="9"/>
  <c r="T17" i="9"/>
  <c r="U17" i="9"/>
  <c r="W17" i="9"/>
  <c r="X17" i="9"/>
  <c r="Z17" i="9"/>
  <c r="AA17" i="9"/>
  <c r="AC17" i="9"/>
  <c r="AD17" i="9"/>
  <c r="AN17" i="9" l="1"/>
  <c r="AE17" i="9"/>
  <c r="AO9" i="6"/>
  <c r="R17" i="19"/>
  <c r="AK17" i="9"/>
  <c r="AT17" i="9"/>
  <c r="L17" i="19"/>
  <c r="AQ17" i="9"/>
  <c r="O17" i="19"/>
  <c r="I17" i="19"/>
  <c r="AQ18" i="9"/>
  <c r="AK18" i="9"/>
  <c r="M17" i="9"/>
  <c r="Y18" i="9"/>
  <c r="M18" i="9"/>
  <c r="S18" i="9"/>
  <c r="V18" i="9"/>
  <c r="S17" i="9"/>
  <c r="AB17" i="9"/>
  <c r="G17" i="9"/>
  <c r="G18" i="9"/>
  <c r="Y17" i="9"/>
  <c r="P17" i="9"/>
  <c r="J17" i="9"/>
  <c r="V17" i="9"/>
  <c r="P18" i="9"/>
  <c r="CG5" i="6"/>
  <c r="BI5" i="6"/>
  <c r="BI9" i="6" s="1"/>
  <c r="H8" i="6"/>
  <c r="H5" i="6"/>
  <c r="I9" i="6"/>
  <c r="J9" i="6"/>
  <c r="BH9" i="6"/>
  <c r="BJ9" i="6"/>
  <c r="BK9" i="6"/>
  <c r="CF9" i="6"/>
  <c r="CH9" i="6"/>
  <c r="CI9" i="6"/>
  <c r="DD9" i="6"/>
  <c r="DF9" i="6"/>
  <c r="DG9" i="6"/>
  <c r="F9" i="8"/>
  <c r="G9" i="8"/>
  <c r="H9" i="8"/>
  <c r="J9" i="8"/>
  <c r="K9" i="8"/>
  <c r="L9" i="8"/>
  <c r="N9" i="8"/>
  <c r="O9" i="8"/>
  <c r="P9" i="8"/>
  <c r="R9" i="8"/>
  <c r="S9" i="8"/>
  <c r="T9" i="8"/>
  <c r="V9" i="8"/>
  <c r="W9" i="8"/>
  <c r="X9" i="8"/>
  <c r="U8" i="8"/>
  <c r="U6" i="8"/>
  <c r="U5" i="8"/>
  <c r="Q8" i="8"/>
  <c r="Q6" i="8"/>
  <c r="Q5" i="8"/>
  <c r="M8" i="8"/>
  <c r="M6" i="8"/>
  <c r="M5" i="8"/>
  <c r="I8" i="8"/>
  <c r="I6" i="8"/>
  <c r="I5" i="8"/>
  <c r="E6" i="8"/>
  <c r="E8" i="8"/>
  <c r="E5" i="8"/>
  <c r="D6" i="7"/>
  <c r="E6" i="7"/>
  <c r="F6" i="7"/>
  <c r="G6" i="7"/>
  <c r="D9" i="7"/>
  <c r="E9" i="7"/>
  <c r="F9" i="7"/>
  <c r="G9" i="7"/>
  <c r="C9" i="7"/>
  <c r="C6" i="7"/>
  <c r="DE9" i="6" l="1"/>
  <c r="AN9" i="6"/>
  <c r="Q9" i="8"/>
  <c r="M9" i="8"/>
  <c r="I9" i="8"/>
  <c r="E9" i="8"/>
  <c r="U9" i="8"/>
  <c r="E5" i="7"/>
  <c r="F5" i="7"/>
  <c r="D5" i="7"/>
  <c r="CG9" i="6"/>
  <c r="G5" i="7"/>
  <c r="H9" i="6"/>
  <c r="C5" i="7"/>
  <c r="AL9" i="6" l="1"/>
  <c r="AM9" i="6"/>
  <c r="E8" i="10"/>
  <c r="E13" i="10" s="1"/>
  <c r="F8" i="10"/>
  <c r="F13" i="10" s="1"/>
  <c r="E12" i="10" l="1"/>
  <c r="F12" i="10"/>
  <c r="D8" i="10"/>
  <c r="D13" i="10" l="1"/>
  <c r="D12" i="10"/>
</calcChain>
</file>

<file path=xl/sharedStrings.xml><?xml version="1.0" encoding="utf-8"?>
<sst xmlns="http://schemas.openxmlformats.org/spreadsheetml/2006/main" count="607" uniqueCount="284">
  <si>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</si>
  <si>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</si>
  <si>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Ծրագիր/Միջոցառում</t>
  </si>
  <si>
    <t>Ծրագիր</t>
  </si>
  <si>
    <t>Ծրագրի անվանումը՝</t>
  </si>
  <si>
    <t>Ծրագրի նպատակը՝</t>
  </si>
  <si>
    <t>Վերջնական արդյունքի նկարագրությունը՝</t>
  </si>
  <si>
    <t>Միջոցառման անվանումը՝</t>
  </si>
  <si>
    <t>Միջոցառման նկարագրությունը՝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</si>
  <si>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</si>
  <si>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</si>
  <si>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</si>
  <si>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</si>
  <si>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2024թ</t>
  </si>
  <si>
    <t>Ծրագրի դասիչը</t>
  </si>
  <si>
    <t>Ծրագրի անվանումը</t>
  </si>
  <si>
    <t>Ծրագրի դասիչը՝</t>
  </si>
  <si>
    <t>Միջոցառման դասիչը՝</t>
  </si>
  <si>
    <t>2025թ</t>
  </si>
  <si>
    <t>Նկարագրությունը՝</t>
  </si>
  <si>
    <t>Արդյունքի չափորոշիչներ</t>
  </si>
  <si>
    <t>Միջոցառման վրա կատարվող ծախսը (հազար դրամ)</t>
  </si>
  <si>
    <t>2026թ</t>
  </si>
  <si>
    <t>Ծրագրային դասիչը</t>
  </si>
  <si>
    <t>Բաժին</t>
  </si>
  <si>
    <t xml:space="preserve">Խումբ </t>
  </si>
  <si>
    <t>Դաս</t>
  </si>
  <si>
    <t>Ընդամենը</t>
  </si>
  <si>
    <t>…</t>
  </si>
  <si>
    <t>X</t>
  </si>
  <si>
    <t>(հազար դրամներով)</t>
  </si>
  <si>
    <t>Եկամուտների ստացման աղբյուրների անվանումները</t>
  </si>
  <si>
    <t>Բազային տարի ըստ 2022 թվականի տարեկան  հաշվետվության</t>
  </si>
  <si>
    <t>2023 թվականի սպասողական</t>
  </si>
  <si>
    <t>Կանխատեսում</t>
  </si>
  <si>
    <t>2024թ.</t>
  </si>
  <si>
    <t>2025թ.</t>
  </si>
  <si>
    <t>2026թ.</t>
  </si>
  <si>
    <t>ԸՆԴԱՄԵՆԸ</t>
  </si>
  <si>
    <t>1. Վճարովի ծառայությունների մատուցումից և աշխատանքների կատարումից</t>
  </si>
  <si>
    <t>2025թ բյուջե (հազ. դրամ)</t>
  </si>
  <si>
    <t>&lt;Մարզի անվանումը&gt;</t>
  </si>
  <si>
    <t>Արտաքին միջոցներ</t>
  </si>
  <si>
    <t>ՀՀ կառ. համաֆինանսավորում</t>
  </si>
  <si>
    <t>Ծրագրով նախատեսված ամբողջ գումարը</t>
  </si>
  <si>
    <t>Կատարողականն առ. 01.01.2022թ. դրությամբ</t>
  </si>
  <si>
    <t>Մնացորդ</t>
  </si>
  <si>
    <t>Վարկային ծրագրեր</t>
  </si>
  <si>
    <t>Դրամաշնորհային ծրագրեր</t>
  </si>
  <si>
    <t>Միջոցառում</t>
  </si>
  <si>
    <t>2023թ.</t>
  </si>
  <si>
    <t>1. Պետական մարմնի գծով 2024-2026 թվականների համար սահմանված ֆինանսավորման նախնական ընդհանուր կողմնորոշիչ չափաքանակները</t>
  </si>
  <si>
    <t>3. Ընդամենը հայտով ներկայացված ընդհանուր ծախսերը` 2024-2026 թթ. ՄԺԾԾ համար (տող 3.1 + տող 3.2 + տող 3.3.)</t>
  </si>
  <si>
    <t>3.1 Գոյություն ունեցող ծախսային պարտավորությունների գնահատում 2024-2026 թթ. ՄԺԾԾ համար (առանց ծախսային խնայողությունների վերաբերյալ առաջարկների ներառման)</t>
  </si>
  <si>
    <t>3.2 Ծախսային խնայողությունների գծով առաջարկները (-) նշանով</t>
  </si>
  <si>
    <t>3.3 Նոր նախաձեռնությունների գծով ընդհանուր ծախսերը</t>
  </si>
  <si>
    <t>5. Տարբերությունը 2024-2026թվականների համար սահմանված ֆինանսավորման նախնական ընդհանուր կողմնորոշիչ չափաքանակներից (տող 3-տող 1)</t>
  </si>
  <si>
    <t>Ծրագրի սկիզբն ըստ համապատասխան համաձայնագրի</t>
  </si>
  <si>
    <t>Ծրագրի ավարտն ըստ համապատասխան համաձայնագրի (ներառյալ փոփոխությունները)</t>
  </si>
  <si>
    <t>Առաջին եռամսյակ</t>
  </si>
  <si>
    <t>Երկրորդ եռամսյակ</t>
  </si>
  <si>
    <t>Երրորդ եռամսյակ</t>
  </si>
  <si>
    <t>Չորրորդ եռամսյակ</t>
  </si>
  <si>
    <t>Տարի</t>
  </si>
  <si>
    <t>2024թ. բյուջետային հայտ</t>
  </si>
  <si>
    <t xml:space="preserve">Աղյուսակ 1. Քաղաքականությանն առնչվող բյուջետային ծրագրերն ու միջոցառումները </t>
  </si>
  <si>
    <t>Միջոցառման անվանումը</t>
  </si>
  <si>
    <t>2024թ (հազ. դրամ)</t>
  </si>
  <si>
    <t>2025թ (հազ. դրամ)</t>
  </si>
  <si>
    <t>2026թ (հազ. դրամ)</t>
  </si>
  <si>
    <t>ԼՐԱՑՄԱՆ ՊԱՀԱՆՋՆԵՐ</t>
  </si>
  <si>
    <t>Ռիսկի նկարագրությունը</t>
  </si>
  <si>
    <t>Հնարավոր ազդեցությունը նպատակների և արդյունքային ցուցանիշների վրա</t>
  </si>
  <si>
    <t>Ռիսկի կանխման/ հաղթահարման հնարավոր ուղիները</t>
  </si>
  <si>
    <t>4. Տարբերությունը ՀՀ 2023թ. պետական բյուջեի համապատասխան ցուցանիշից (տող 3 - տող 2)</t>
  </si>
  <si>
    <t>2. &lt;&lt;ՀՀ 2023թ. պետական բյուջեի մասին&gt;&gt; ՀՀ օրենքով պետական մարմնի գծով սահմանված ընդհանուր հատկացումները</t>
  </si>
  <si>
    <t>Ծրագրի գծով 2024-2026թթ ՄԺԾԾ-ով 2024թ. համար նախատեսված չափաքանակները (գոյություն ունեցող պարտավորություններ)</t>
  </si>
  <si>
    <t>Ընդամենը՝ որից</t>
  </si>
  <si>
    <t>Ենթավարկային ծրագրեր</t>
  </si>
  <si>
    <t>Ցուցանիշներ</t>
  </si>
  <si>
    <t>Արտաքին աղբյուրներից ստացվող ֆինանսավորման տեսակը՝ ըստ ծրագրերի</t>
  </si>
  <si>
    <t xml:space="preserve">Հավելված 1. ՄԱՍ 3.  </t>
  </si>
  <si>
    <t>x</t>
  </si>
  <si>
    <t>2022թ.  (փաստացի) բազային տարի (հազ. դրամ)</t>
  </si>
  <si>
    <t>2023թ (պլան) (հազ. դրամ)</t>
  </si>
  <si>
    <t>Ընթացիկ միջոցառումներ</t>
  </si>
  <si>
    <t xml:space="preserve">Հավելված N 3. Բյուջետային ծրագրերի և ակնկալվող արդյունքների ներկայացման ձևաչափ </t>
  </si>
  <si>
    <t>Արդյունքի չափորոշիչի անվանումը և չափման միավորը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</si>
  <si>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</si>
  <si>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Ծրագրի /Միջոցառման անվոնւմը</t>
  </si>
  <si>
    <t>2023թ պլան (հազ. դրամ)</t>
  </si>
  <si>
    <t>Բազային տարի 2022թ․ (հազ. դրամ)</t>
  </si>
  <si>
    <t>2024թ բյուջե  (հազ. դրամ</t>
  </si>
  <si>
    <t>2026թ բյուջե  (հազ. դրամ)</t>
  </si>
  <si>
    <t xml:space="preserve">Կանխատեսում (հազար դրամներով)   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</si>
  <si>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</si>
  <si>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</si>
  <si>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2024թ բյուջե  (հազ. դրամ)</t>
  </si>
  <si>
    <t>Ընդամենը ըստ մարզերի</t>
  </si>
  <si>
    <t xml:space="preserve">Ընդամենը </t>
  </si>
  <si>
    <t>Վարկային ծրագիր</t>
  </si>
  <si>
    <t>Դրամաշնորհային ծրագիր</t>
  </si>
  <si>
    <t>Ենթավարկային ծրագիր</t>
  </si>
  <si>
    <t>Ծրագրի /Միջոցառման անվանումը</t>
  </si>
  <si>
    <t>Հավելված N 7. Արտաքին աղբյուրներից ստացվող նպատակային վարկերի, դրամաշնորհների,  ինչպես նաև հիմնական գումարի մարման և ֆինանսական ակտիվների ձեռքբերման գծով ծախսերի հաշվին իրականացվելիք ծրագրերը</t>
  </si>
  <si>
    <t xml:space="preserve">2023թ. բյուջե (սպասողական) </t>
  </si>
  <si>
    <t>2022թ. բյուջե (փաստ)</t>
  </si>
  <si>
    <t>Հայտի և 2024-2026թթ ՄԺԾԾ-ով 2024թ. համար նախատեսված չափաքանակի տարբերության պարզաբանումը</t>
  </si>
  <si>
    <t>Ձևաչափ 1. Արտաքին աղբյուրներից բյուջետային խողովակներով ստացվող նպատակային վարկերի և դրամաշնորհների հաշվին իրականացվելիք ծախսերը</t>
  </si>
  <si>
    <t>Ձևաչափ 2. Արտաքին աղբյուրներից բյուջետային խողովակներով ստացվող վարկերի հաշվին իրականացվելիք ծրագրերի շրջանակներում հիմնական գումարի մարման և ֆինանսական ակտիվների ձեռքբերման գծով ծախսերը</t>
  </si>
  <si>
    <t>Հավելված N 8. Ամփոփ ֆինանսական պահանջներ ՄԺԾԾ ժամանակահատվածի համար</t>
  </si>
  <si>
    <t>Ձևաչափ 1. Հայտով ներկայացված՝ 2024-2026թթ ընդհանուր ծախսերի համեմատությունը ՀՀ 2023թ. պետական բյուջեի և 2024-2026թթ. համար սահմանված նախնական կողմնորոշիչ չափաքակաների հետ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</si>
  <si>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</si>
  <si>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</si>
  <si>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</si>
  <si>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</si>
  <si>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</si>
  <si>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</si>
  <si>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</si>
  <si>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</si>
  <si>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</si>
  <si>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</si>
  <si>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</si>
  <si>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</si>
  <si>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</si>
  <si>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արդյուքների ապահովմանը</t>
  </si>
  <si>
    <t xml:space="preserve">6․ Լրացվում է համապատասխան ծրագրի դասիչը՝ Ծրագրային դասակարգչով սահմանված դասիչներին համապատասխան 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</si>
  <si>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</si>
  <si>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 xml:space="preserve">8․ Աղյուսակում միևնույն ծրագրի շրջանակներում իրականացվող միևնույն տիպի միջոցառումներն անհրաժեշտ է ներկայացնել խմբավորված տեսքով: Օրինակ, միևնույն ծրագրի շրջանակներում իրականացվող բոլոր ընթացիկ բնույթի միջոցառումները (ծառայությունների մատուցում, տրանսֆերտերի տրամադրում և այլն) անհրաժետ է ներկայացնել Ընթացիկ միջոցառումների համար նախատեսված հատվածում՝հաջորդաբար, իսկ կապիտալ միջոցառումները՝ այդ տիպի միջոցառումների համար նախատեսված հատվածում: </t>
  </si>
  <si>
    <t>9․ Լրացվում է համապատասխան միջոցառման դասիչը՝ Ծրագրային դասակարգչով սահմանված դասիչներին համապատասխան</t>
  </si>
  <si>
    <t>10․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</si>
  <si>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</si>
  <si>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</si>
  <si>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</si>
  <si>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</si>
  <si>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</si>
  <si>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</si>
  <si>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</si>
  <si>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</si>
  <si>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</si>
  <si>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</si>
  <si>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</si>
  <si>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</si>
  <si>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23․ Ներկայացվում է միջոցառման կանխատեսվող ցուցանիշները միջոցառման ավարտի համար նախատեսված տարեթվի դրությամբ: Լրացվում է միայն այն միջոցառումների համար, որոնք ունեն հստակ   կանխատեսվող ավարտի ժամկետ: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</si>
  <si>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</si>
  <si>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</si>
  <si>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</si>
  <si>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27․ Բացել բյուջետային ծախսերը ըստ բյուջետային ծախսերի տնտեսագիտական դասակարգման առանձին կատեգորիաների մակարդակով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</si>
  <si>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</si>
  <si>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</si>
  <si>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</si>
  <si>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 մակարդակով 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</si>
  <si>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</si>
  <si>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</si>
  <si>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</si>
  <si>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</si>
  <si>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</si>
  <si>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>38. Ներկայացվում է համապատասխան խաչվող քաղաքկանության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</si>
  <si>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</si>
  <si>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</si>
  <si>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t>41․ Ներկայացնել 1-5 թվանշանով, որտեղ 1 թվանշանը ենթադրում է առավել բարձր հավանականություն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</si>
  <si>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</si>
  <si>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</si>
  <si>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4. Ֆինանսական ակտիվների կառավարմանն անչվող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</si>
  <si>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r>
      <t>Ծրագրային դասիչ</t>
    </r>
    <r>
      <rPr>
        <vertAlign val="superscript"/>
        <sz val="8"/>
        <color rgb="FF000000"/>
        <rFont val="GHEA Grapalat"/>
        <family val="3"/>
      </rPr>
      <t>6</t>
    </r>
  </si>
  <si>
    <r>
      <t>Ծրագրի միջոցառումներ</t>
    </r>
    <r>
      <rPr>
        <vertAlign val="superscript"/>
        <sz val="8"/>
        <color rgb="FF000000"/>
        <rFont val="GHEA Grapalat"/>
        <family val="3"/>
      </rPr>
      <t>8</t>
    </r>
  </si>
  <si>
    <r>
      <t>Միջոցառում</t>
    </r>
    <r>
      <rPr>
        <vertAlign val="superscript"/>
        <sz val="8"/>
        <color rgb="FF000000"/>
        <rFont val="GHEA Grapalat"/>
        <family val="3"/>
      </rPr>
      <t>9</t>
    </r>
  </si>
  <si>
    <r>
      <t>Միջոցառման տեսակը</t>
    </r>
    <r>
      <rPr>
        <vertAlign val="superscript"/>
        <sz val="8"/>
        <color rgb="FF000000"/>
        <rFont val="GHEA Grapalat"/>
        <family val="3"/>
      </rPr>
      <t>10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</si>
  <si>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</si>
  <si>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</si>
  <si>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</si>
  <si>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</si>
  <si>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</si>
  <si>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</si>
  <si>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</si>
  <si>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</si>
  <si>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color rgb="FF000000"/>
        <rFont val="GHEA Grapalat"/>
        <family val="3"/>
      </rPr>
      <t>19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</si>
  <si>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</si>
  <si>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ՄԱՍ 4. ՊԵՏԱԿԱՆ ՄԱՐՄՆԻ ԳԾՈՎ ԱՐԴՅՈՒՆՔԱՅԻՆ (ԿԱՏԱՐՈՂԱԿԱՆ) ՑՈՒՑԱՆԻՇՆԵՐԸ</t>
    </r>
    <r>
      <rPr>
        <vertAlign val="superscript"/>
        <sz val="11"/>
        <color theme="1"/>
        <rFont val="Calibri"/>
        <family val="2"/>
        <scheme val="minor"/>
      </rPr>
      <t xml:space="preserve"> 21</t>
    </r>
  </si>
  <si>
    <r>
      <t>Ծրագրի միջոցառումները</t>
    </r>
    <r>
      <rPr>
        <b/>
        <vertAlign val="superscript"/>
        <sz val="10"/>
        <color theme="1"/>
        <rFont val="GHEA Grapalat"/>
        <family val="3"/>
      </rPr>
      <t>22</t>
    </r>
  </si>
  <si>
    <r>
      <t>Միջոցառման ավարտի տարեթիվը</t>
    </r>
    <r>
      <rPr>
        <vertAlign val="superscript"/>
        <sz val="8"/>
        <color theme="1"/>
        <rFont val="GHEA Grapalat"/>
        <family val="3"/>
      </rPr>
      <t>23</t>
    </r>
  </si>
  <si>
    <r>
      <t xml:space="preserve">Միջոցառման տեսակը </t>
    </r>
    <r>
      <rPr>
        <vertAlign val="superscript"/>
        <sz val="11"/>
        <color theme="1"/>
        <rFont val="Calibri"/>
        <family val="2"/>
        <scheme val="minor"/>
      </rPr>
      <t>24՝</t>
    </r>
  </si>
  <si>
    <r>
      <t>Միջոցառումն իրականացնողի անվանումը</t>
    </r>
    <r>
      <rPr>
        <vertAlign val="superscript"/>
        <sz val="8"/>
        <color theme="1"/>
        <rFont val="GHEA Grapalat"/>
        <family val="3"/>
      </rPr>
      <t>25</t>
    </r>
    <r>
      <rPr>
        <sz val="8"/>
        <color theme="1"/>
        <rFont val="GHEA Grapalat"/>
        <family val="3"/>
      </rPr>
      <t>՝</t>
    </r>
  </si>
  <si>
    <r>
      <t>Արդյունքի չափորոշիչի տեսակը</t>
    </r>
    <r>
      <rPr>
        <vertAlign val="superscript"/>
        <sz val="8"/>
        <color rgb="FF000000"/>
        <rFont val="GHEA Grapalat"/>
        <family val="3"/>
      </rPr>
      <t>26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</si>
  <si>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</si>
  <si>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r>
      <t>2.  Ստացվող նվիրատվություններից</t>
    </r>
    <r>
      <rPr>
        <vertAlign val="superscript"/>
        <sz val="8"/>
        <color theme="1"/>
        <rFont val="GHEA Grapalat"/>
        <family val="3"/>
      </rPr>
      <t>30</t>
    </r>
  </si>
  <si>
    <r>
      <t>Տնտեսագիտական դասակարգման կատեգորիան</t>
    </r>
    <r>
      <rPr>
        <vertAlign val="superscript"/>
        <sz val="8"/>
        <color theme="1"/>
        <rFont val="GHEA Grapalat"/>
        <family val="3"/>
      </rPr>
      <t>32</t>
    </r>
  </si>
  <si>
    <r>
      <t>Ձևաչափ 1. Արտաքին աղբյուրներից բյուջետային խողովակներով ստացվող նպատակային վարկերի և դրամաշնորհների հաշվին իրականացվելիք ծախսերը</t>
    </r>
    <r>
      <rPr>
        <b/>
        <vertAlign val="superscript"/>
        <sz val="10"/>
        <color theme="1"/>
        <rFont val="GHEA Grapalat"/>
        <family val="3"/>
      </rPr>
      <t>31</t>
    </r>
  </si>
  <si>
    <r>
      <t>Ձևաչափ 2. Արտաքին աղբյուրներից բյուջետային խողովակներով ստացվող վարկերի հաշվին իրականացվելիք ծրագրերի շրջանակներում հիմնական գումարի մարման և ֆինանսական ակտիվների ձեռքբերման գծով ծախսերը</t>
    </r>
    <r>
      <rPr>
        <b/>
        <vertAlign val="superscript"/>
        <sz val="10"/>
        <color theme="1"/>
        <rFont val="GHEA Grapalat"/>
        <family val="3"/>
      </rPr>
      <t>33</t>
    </r>
  </si>
  <si>
    <r>
      <t>Հավելված N 9. Միջոլորտային (խաչվող) առանձին քաղաքականություններին առնչվող ծրագրերի և միջոցառումների ներկայացման ամփոփ ձևաչափ</t>
    </r>
    <r>
      <rPr>
        <b/>
        <i/>
        <vertAlign val="superscript"/>
        <sz val="12"/>
        <color theme="1"/>
        <rFont val="GHEA Grapalat"/>
        <family val="3"/>
      </rPr>
      <t>34</t>
    </r>
    <r>
      <rPr>
        <b/>
        <i/>
        <sz val="12"/>
        <color theme="1"/>
        <rFont val="GHEA Grapalat"/>
        <family val="3"/>
      </rPr>
      <t xml:space="preserve"> </t>
    </r>
  </si>
  <si>
    <r>
      <t xml:space="preserve">Քաղաքականությունը՝ </t>
    </r>
    <r>
      <rPr>
        <vertAlign val="superscript"/>
        <sz val="9"/>
        <color theme="1"/>
        <rFont val="GHEA Grapalat"/>
        <family val="3"/>
      </rPr>
      <t>35</t>
    </r>
  </si>
  <si>
    <r>
      <t xml:space="preserve">Նպատակը՝ </t>
    </r>
    <r>
      <rPr>
        <vertAlign val="superscript"/>
        <sz val="9"/>
        <color theme="1"/>
        <rFont val="GHEA Grapalat"/>
        <family val="3"/>
      </rPr>
      <t>36</t>
    </r>
  </si>
  <si>
    <r>
      <t xml:space="preserve">Ակնկալվող արդյունքները՝ </t>
    </r>
    <r>
      <rPr>
        <vertAlign val="superscript"/>
        <sz val="9"/>
        <color theme="1"/>
        <rFont val="GHEA Grapalat"/>
        <family val="3"/>
      </rPr>
      <t>37</t>
    </r>
  </si>
  <si>
    <r>
      <t xml:space="preserve">Առկա իրավիճակի նկարագրությունը՝ </t>
    </r>
    <r>
      <rPr>
        <vertAlign val="superscript"/>
        <sz val="9"/>
        <color theme="1"/>
        <rFont val="GHEA Grapalat"/>
        <family val="3"/>
      </rPr>
      <t>38</t>
    </r>
  </si>
  <si>
    <r>
      <t>Միջոցառման գծով ծախսերը</t>
    </r>
    <r>
      <rPr>
        <vertAlign val="superscript"/>
        <sz val="8"/>
        <color theme="1"/>
        <rFont val="GHEA Grapalat"/>
        <family val="3"/>
      </rPr>
      <t>39</t>
    </r>
    <r>
      <rPr>
        <sz val="8"/>
        <color theme="1"/>
        <rFont val="GHEA Grapalat"/>
        <family val="3"/>
      </rPr>
      <t xml:space="preserve"> (հազ. դրամ)</t>
    </r>
  </si>
  <si>
    <r>
      <t>Առնչությունը խաչվող քաղաքականությանը</t>
    </r>
    <r>
      <rPr>
        <vertAlign val="superscript"/>
        <sz val="8"/>
        <color theme="1"/>
        <rFont val="GHEA Grapalat"/>
        <family val="3"/>
      </rPr>
      <t>40</t>
    </r>
  </si>
  <si>
    <r>
      <t>Երևույթի հանդես գալու հավանականությունը</t>
    </r>
    <r>
      <rPr>
        <vertAlign val="superscript"/>
        <sz val="8"/>
        <color theme="1"/>
        <rFont val="GHEA Grapalat"/>
        <family val="3"/>
      </rPr>
      <t>41</t>
    </r>
  </si>
  <si>
    <t>Սահմանադրական դատարանի գործունեության ապահովում</t>
  </si>
  <si>
    <t>Սահմանադրական դատարանի գործունեության և սահմանադրական արդարադատության ապահովում</t>
  </si>
  <si>
    <t>Սահմանադրական դատարանի պահուստային ֆոնդ</t>
  </si>
  <si>
    <t>Սահմանադրական դատարանի տեխնիկական հագեցվածության ապահովում</t>
  </si>
  <si>
    <t>&lt;Երևան&gt;</t>
  </si>
  <si>
    <t>Սահմանադրական դատարանի գործունեության և արդարադատության ապահովում</t>
  </si>
  <si>
    <t>4111 &lt;Աշխատողների աշխատավարձեր և հավելավճարներ վճարներ&gt;</t>
  </si>
  <si>
    <t>4112&lt;Պարգևատրումներ, դրամական խրախուսումներ և հատուկ վճարներ&gt;</t>
  </si>
  <si>
    <t>4113&lt;քաղաքացիական, դատական ծառայողների պարգևատրում&gt;</t>
  </si>
  <si>
    <t>4212 &lt;Էներգետիկ ծառայություններ&gt;</t>
  </si>
  <si>
    <t>4213 &lt;Կոմունալ ծառայություններ&gt;</t>
  </si>
  <si>
    <t>4214 &lt;Կապի ծառայություններ&gt;</t>
  </si>
  <si>
    <t>4215 &lt;Ապահովագրական ծախսեր&gt;</t>
  </si>
  <si>
    <t>4222 &lt;Արտասահմանյան գործուղումների գծով ծախսեր&gt;</t>
  </si>
  <si>
    <t>4231 &lt;վարչական ծառայություններ&gt;</t>
  </si>
  <si>
    <t>4232 &lt;Համակարգչային ծառայություններ&gt;</t>
  </si>
  <si>
    <t>4234 &lt;Տեղեկատվական ծառայություններ&gt;</t>
  </si>
  <si>
    <t>4236 &lt;կենցաղային և հանրային սննդի   ծառայություններ&gt;</t>
  </si>
  <si>
    <t>4237 &lt;Ներկայացուցչական ծախսեր&gt;</t>
  </si>
  <si>
    <t>4241 &lt;Մասնագիտական ծառայություններ&gt;</t>
  </si>
  <si>
    <t>4251 &lt;մասնագիտական ծառայություններ&gt;</t>
  </si>
  <si>
    <t>4252 &lt;մեք և սարք ընթացիկ նորոգում և պահպանում&gt;</t>
  </si>
  <si>
    <t>4261&lt;գրասենյակային նյութեր և հագուստ&gt;</t>
  </si>
  <si>
    <t>4264 &lt;տրանսպորտային նյութեր&gt;</t>
  </si>
  <si>
    <t>4267  &lt;կենցաղային և հանրային սննդի նյութեր&gt;</t>
  </si>
  <si>
    <t>4823 &lt;Պարտադիր վճարներ&gt;</t>
  </si>
  <si>
    <t>4861 &lt;այլ ծախսեր&gt;</t>
  </si>
  <si>
    <t>5122 &lt;վարչական սարքավորումներ&gt;</t>
  </si>
  <si>
    <t>1092</t>
  </si>
  <si>
    <t>11001</t>
  </si>
  <si>
    <t>31001</t>
  </si>
  <si>
    <t>733463.6</t>
  </si>
  <si>
    <t>878908.8</t>
  </si>
  <si>
    <t>719817.3</t>
  </si>
  <si>
    <t>848607.9</t>
  </si>
  <si>
    <t>13646.3</t>
  </si>
  <si>
    <t>17233.5</t>
  </si>
  <si>
    <t>13067.4</t>
  </si>
  <si>
    <t>8650</t>
  </si>
  <si>
    <t>ՍԴ բնականոն աշխատանքի խաթարում</t>
  </si>
  <si>
    <t>բացասական</t>
  </si>
  <si>
    <t>կայացված որոշումների կատարումը</t>
  </si>
  <si>
    <t>ê³ÑÙ³Ý³¹ñ³Ï³Ý ¹³ï³ñ³Ý</t>
  </si>
  <si>
    <t>ê³ÑÙ³Ý³¹ñ³Ï³Ý ³ñ¹³ñ³¹³ïáõÃÛ³Ý Çñ³Ï³Ý³óáõÙ, ë³ÑÙ³Ý³¹ñáõÃÛ³Ý ·»ñ³Ï³ÛáõÃÛ³Ý ³å³ÑáíáõÙ ¨ ÐÐ-áõÙ ù³Õ³ù³óÇÝ»ñÇ áõ Ï³½Ù³Ï»ñåáõÃÛáõÝÝ»ñÇ ë³ÑÙ³Ý³¹ñ³Ï³Ý Çñ³íáõÝùÇ ³å³ÑáíáõÙ</t>
  </si>
  <si>
    <t>ãÏ³</t>
  </si>
  <si>
    <t>ê³ÑÙ³Ý³¹ñ³Ï³Ý ¹³ï³ñ³ÝÇ ·áñÍáõÝ»áõÃÛ³Ý ³å³ÑáíáõÙ</t>
  </si>
  <si>
    <t>ÐÐ-áõÙ ë³ÑÙ³Ý³¹ñ³Ï³Ý ³ñ¹³ñ³¹³ïáõÃÛ³Ý Çñ³Ï³Ý³óáõÙÁ ¨ ë³ÑÙ³Ý³¹ñáõÃÛ³Ý ·»ñ³Ï³ÛáõÃÛ³Ý ³å³ÑáíáõÙ</t>
  </si>
  <si>
    <t>ÐÐ-áõÙ ë³ÑÙ³Ý³¹ñ³Ï³ÝáõÃÛ³Ý, ù³Õ³ù³óÇÝ»ñÇ ¨ Ï³½Ù³Ï»ñåáõÃÛáõÝÝ»ñÇ Çñ³íáõÝùÇ ³å³ÑáíáõÙ</t>
  </si>
  <si>
    <t>ê³ÑÙ³Ý³¹ñ³Ï³Ý ¹³ï³ñ³ÝÇ ·áñÍáõÝ»áõÃÛ³Ý ¨ ë³ÑÙ³Ý³¹ñ³Ï³Ý ³ñ¹³ñ³¹³ïáõÃÛ³Ý ³å³ÑáíáõÙ</t>
  </si>
  <si>
    <t>ì»×»ñÇ ùÝÝáõÙ, ÉáõÍáõÙ ¨ áñáßáõÙÝ»ñÇ Ï³Û³óáõÙ ÐÐ ë³ÑÙ³Ý³¹ñáõÃÛ³ÝÁ Ñ³Ù³å³ï³ëË³ÝáõÃÛ³Ý í»ñ³µ»ñÛ³É</t>
  </si>
  <si>
    <t>Ì³é³ÛáõÃÛáõÝÝ»ñÇ Ù³ïáõóáõÙ</t>
  </si>
  <si>
    <t>ê³ÑÙ³Ý³¹ñ³Ï³Ý ¹³ï³ñ³ÝÇ å³Ñáõëï³ÛÇÝ ýáÝ¹</t>
  </si>
  <si>
    <t>ê³ÑÙ³Ý³¹ñ³Ï³Ý ¹³ï³ñ³ÝÇ ãÏ³ÝË³ï»ëí³Í Í³Ëë»ñÇ Ï³ï³ñÙ³Ý ³å³ÑáíáõÙ</t>
  </si>
  <si>
    <t>ê³ÑÙ³Ý³¹ñ³Ï³Ý ¹³ï³ñ³ÝÇ ï»ËÝÇÏ³Ï³Ý Ñ³·»óí³ÍáõÃÛ³Ý µ³ñ»É³íáõÙ</t>
  </si>
  <si>
    <t>ê³ÑÙ³Ý³¹ñ³Ï³Ý ¹³ï³ñ³ÝÇ ³ßË³ï³Ýù³ÛÇÝ å³ÛÙ³ÝÝ»ñÇ µ³ñ»É³íÙ³Ý Ñ³Ù³ñ í³ñã³Ï³Ý ë³ñù³íáñáõÙÝ»ñÇ Ó»éùµ»ñáõÙ</t>
  </si>
  <si>
    <t>Միջոցառման տեսակը՝</t>
  </si>
  <si>
    <t>ä»ï³Ï³Ý Ù³ñÙÇÝÝ»ñÇ ÏáÕÙÇó û·ï³·áñÍíáÕ áã ýÇÝ³Ýë³Ï³Ý ³ÏïÇíÝ»ñÇ Ñ»ï ·áñÍ³éÝáõÃÛáõÝÝ»ñ</t>
  </si>
  <si>
    <t>ÐÐ ë³ÑÙ³Ý³¹ñáõÃÛ³Ùµ ê³ÑÙ³Ý³¹ñ³Ï³Ý ¹³ï³ñ³ÝÇ ÉÇ³½áñáõÃÛáõÝÝ»ñÇ Çñ³Ï³Ý³óáõÙ, ïáÏáë</t>
  </si>
  <si>
    <t>²ñ¹³ñáõÃÛ³Ý Ñ³ë³Ý»ÉÇáõÃÛ³Ý ÉÇáíÇÝ ³å³ÑáíáõÙ, ïáÏáë</t>
  </si>
  <si>
    <t>Ø²Î-Ç Ï³ÛáõÝ ½³ñ·³óÙ³Ý 16-ñ¹ Ýå³ï³Ïª §Ê³Õ³ÕáõÃÛáõÝ, ³ñ¹³ñáõÃÛáõÝ, ³Ùáõñ Ñ³ëï³ïáõÃÛáõÝÝ»ñ¦</t>
  </si>
  <si>
    <t>²ßË³ïáÕÝ»ñÇ ÁÝ¹Ñ³Ýáõñ Ãí³ù³Ý³ÏáõÙ Ï³Ý³Ýó ï»ë³Ï³ñ³ñ ÏßÇé, ïáÏáë</t>
  </si>
  <si>
    <t xml:space="preserve">ÐÐ Ï³é³í³ñáõÃÛ³Ý 19.09.2019Ã 1334-L áñáßÙ³Ý ÐÐ ·»Ý¹»ñ³ÛÇÝ ù³Õ³ù³Ï³ÝáõÃÛ³Ý Çñ³Ï³Ý³óÙ³Ý é³½Ù³í³ñáõÃÛ³Ý Ñ³í»Éí³Í 1-Ç 3-ñ¹ Ï»ïª §Î³Ý³Ûù ¨ ïÕ³Ù³ñ¹ÇÏ Çñ³í³Ñ³í³ë³ñ »Ý¦ </t>
  </si>
  <si>
    <t>ù³Ý³Ï³Ï³Ý</t>
  </si>
  <si>
    <t>ê³ÑÙ³Ý³¹ñ³Ï³Ý ¹³ï³ñ³Ý áõÕÕí³Í ¹ÇÙáõÙÝ»ñÇ ù³Ý³Ï, Ñ³ïª ³Û¹ ÃíáõÙ</t>
  </si>
  <si>
    <t>ÜáñÙ³ïÇí Ï³Ù ³ÝÑ³ï³Ï³Ý Çñ³í³Ï³Ý ³Ïï»ñÇ ë³ÑÙ³Ý³¹ñ³Ï³ÝáõÃÛ³Ý ëïáõ·Ù³Ý ¹ÇÙáõÙÝ»ñ ¨ ¹ñ³Ýó í»ñ³µ»ñÛ³É Ï³Û³óíáÕ áñáßáõÙÝ»ñÇ ù³Ý³Ï, Ñ³ï</t>
  </si>
  <si>
    <t>ØÇç³½·³ÛÇÝ å³ÛÙ³Ý³·ñ»ñáí ëï³ÝÓÝí³Í å³ñï³íáñáõÃÛáõÝÝ»ñÇª ê³ÑÙ³Ý³¹ñáõÃÛ³Ý Ñ³Ù³å³ï³ëË³ÝáõÃÛáõÝÝ ëïáõ·»Éáõ ¹ÇÙáõÙÝ»ñÇ ù³Ý³Ï, Ñ³ï</t>
  </si>
  <si>
    <t>ê³ÑÙ³Ý³¹ñ³Ï³Ý ¹³ï³ñ³ÝÇ ÉÇ³½áñáõÃÛáõÝÝ»ñÇ Ñ»ï ãÏ³åí³Í ¹ÇÙáõÙÝ»ñÇ ù³Ý³Ï, Ñ³ï</t>
  </si>
  <si>
    <t>Å³ÙÏ»ï³ÛÇÝ</t>
  </si>
  <si>
    <t>¸ÇÙáõÙÝ»ñÇ ÑÇÙ³Ý íñ³ ·áñÍÁ ùÝÝáõÃÛ³Ý ÁÝ¹áõÝ»Éáõ Ñ³ñóÇ ÉáõÍÙ³Ý ÙÇçÇÝ Å³ÙÏ»ï, ûñ</t>
  </si>
  <si>
    <t>ê³ÑÙ³Ý³¹ñ³Çñ³í³Ï³Ý ËÝ¹Çñ ãµáí³Ý¹³ÏáÕ ¹ÇÙáõÙÝ»ñÇÝ å³ï³ëË³Ý»Éáõ ÙÇçÇÝ Å³ÙÏ»ï, ûñ</t>
  </si>
  <si>
    <t>øÝÝáõÃÛ³Ý ÁÝ¹áõÝí³Í ¹ÇÙáõÙÝ»ñÇ ÑÇÙ³Ý íñ³ áñáßÙ³Ý Ï³Û³óÙ³Ý ³é³í»É³·áõÛÝ Å³ÙÏ»ï, ³ÙÇë</t>
  </si>
  <si>
    <t>Ð³ë³ñ³ÏáõÃÛ³Ý ï»Õ»Ï³óí³ÍáõÃÛ³Ý ³ëïÇ×³ÝÇ µ³ñÓñ³óáõÙ ê¸-Ç å³ßïáÝ³Ï³Ý Ï³Ûù¿ç ¨ ý»ÛëµáõùÛ³Ý ¿ç ³Ûó»ÉáõÃÛáõÝÝ»ñÇ ù³Ý³Ï 25000, ïáÏáë</t>
  </si>
  <si>
    <t>´¶Î-Ç ·Íáí Ñ³ëï³ïí³Í µÛáõç»Ç ÝÏ³ïÙ³Ùµ Ï³ï³ñÙ³Ý Ýí³½³·áõÛÝ ïáÏáë</t>
  </si>
  <si>
    <t>ãÇ ë³ÑÙ³ÝíáõÙ</t>
  </si>
  <si>
    <t>Ð³Ù³Ï³ñ·ÇãÝ»ñÇ ù³Ý³Ï, Ñ³ï</t>
  </si>
  <si>
    <t>²ÛÉ Ñ³Ù³Ï³ñ·ã³ÛÇÝ ë³ñù³íáñáõÙÝ»ñÇ ù³Ý³Ï, Ñ³ï</t>
  </si>
  <si>
    <t>²ÛÉ Ñ³Ù³Ï³ñ·ã³ÛÇÝ ë³ñù³íáñáõÙÝ»ñÇ Í³é³ÛáõÃÛ³Ý Ï³ÝË³ï»ëíáÕ ÙÇçÇÝ Å³ÙÏ»ï, ï³ñÇ</t>
  </si>
  <si>
    <t>Ð³Ù³Ï³ñ·ÇãÝ»ñÇ Í³é³ÛáõÃÛ³Ý Ï³ÝË³ï»ëíáÕ ÙÇçÇÝ Å³ÙÏ»ï, ï³ñÇ</t>
  </si>
  <si>
    <t>877517.3</t>
  </si>
  <si>
    <t>871369.7</t>
  </si>
  <si>
    <t>875035.4</t>
  </si>
  <si>
    <t>851661.1</t>
  </si>
  <si>
    <t>854284</t>
  </si>
  <si>
    <t>857877.8</t>
  </si>
  <si>
    <t>17206.2</t>
  </si>
  <si>
    <t>17085.7</t>
  </si>
  <si>
    <t>17157.6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</si>
</sst>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rgb="FF000000"/>
      <name val="Courier New"/>
      <family val="3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b/>
      <i/>
      <vertAlign val="superscript"/>
      <sz val="12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sz val="9"/>
      <color theme="1"/>
      <name val="Calibri"/>
      <family val="2"/>
      <scheme val="minor"/>
    </font>
    <font>
      <b/>
      <i/>
      <sz val="9"/>
      <color theme="1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b/>
      <vertAlign val="superscript"/>
      <sz val="10"/>
      <color theme="1"/>
      <name val="GHEA Grapalat"/>
      <family val="3"/>
    </font>
    <font>
      <sz val="11"/>
      <color theme="1"/>
      <name val="Arial Armenian"/>
      <family val="2"/>
    </font>
    <font>
      <sz val="9"/>
      <color theme="1"/>
      <name val="Arial Armenian"/>
      <family val="2"/>
    </font>
    <font>
      <i/>
      <sz val="8"/>
      <color rgb="FF000000"/>
      <name val="Arial Armenian"/>
      <family val="2"/>
    </font>
    <font>
      <i/>
      <sz val="8"/>
      <color theme="1"/>
      <name val="Arial Armenian"/>
      <family val="2"/>
    </font>
    <font>
      <sz val="8"/>
      <color theme="1"/>
      <name val="Arial Armenian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Border="1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Border="1" applyAlignment="1"/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/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2" borderId="1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wrapText="1"/>
    </xf>
    <xf numFmtId="0" fontId="3" fillId="6" borderId="6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vertical="center" wrapText="1"/>
    </xf>
    <xf numFmtId="0" fontId="4" fillId="6" borderId="6" xfId="0" applyFont="1" applyFill="1" applyBorder="1"/>
    <xf numFmtId="0" fontId="3" fillId="6" borderId="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5" borderId="7" xfId="0" applyFont="1" applyFill="1" applyBorder="1"/>
    <xf numFmtId="49" fontId="2" fillId="8" borderId="2" xfId="0" applyNumberFormat="1" applyFont="1" applyFill="1" applyBorder="1" applyAlignment="1">
      <alignment vertical="center" wrapText="1"/>
    </xf>
    <xf numFmtId="0" fontId="0" fillId="8" borderId="3" xfId="0" applyFill="1" applyBorder="1"/>
    <xf numFmtId="49" fontId="6" fillId="8" borderId="3" xfId="0" applyNumberFormat="1" applyFont="1" applyFill="1" applyBorder="1" applyAlignment="1">
      <alignment vertical="center" wrapText="1"/>
    </xf>
    <xf numFmtId="49" fontId="6" fillId="8" borderId="8" xfId="0" applyNumberFormat="1" applyFont="1" applyFill="1" applyBorder="1" applyAlignment="1">
      <alignment vertical="center" wrapText="1"/>
    </xf>
    <xf numFmtId="49" fontId="2" fillId="8" borderId="12" xfId="0" applyNumberFormat="1" applyFont="1" applyFill="1" applyBorder="1" applyAlignment="1">
      <alignment vertical="center"/>
    </xf>
    <xf numFmtId="0" fontId="0" fillId="8" borderId="13" xfId="0" applyFill="1" applyBorder="1"/>
    <xf numFmtId="49" fontId="6" fillId="8" borderId="13" xfId="0" applyNumberFormat="1" applyFont="1" applyFill="1" applyBorder="1" applyAlignment="1">
      <alignment vertical="center" wrapText="1"/>
    </xf>
    <xf numFmtId="49" fontId="6" fillId="8" borderId="9" xfId="0" applyNumberFormat="1" applyFont="1" applyFill="1" applyBorder="1" applyAlignment="1">
      <alignment vertical="center" wrapText="1"/>
    </xf>
    <xf numFmtId="0" fontId="0" fillId="8" borderId="2" xfId="0" applyFill="1" applyBorder="1"/>
    <xf numFmtId="49" fontId="2" fillId="8" borderId="3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6" borderId="7" xfId="0" applyFont="1" applyFill="1" applyBorder="1" applyAlignment="1">
      <alignment vertical="center" textRotation="90" wrapText="1"/>
    </xf>
    <xf numFmtId="0" fontId="9" fillId="2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textRotation="90" wrapText="1"/>
    </xf>
    <xf numFmtId="0" fontId="9" fillId="9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 textRotation="90" wrapText="1"/>
    </xf>
    <xf numFmtId="0" fontId="4" fillId="6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 indent="2"/>
    </xf>
    <xf numFmtId="0" fontId="13" fillId="5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textRotation="90" wrapText="1"/>
    </xf>
    <xf numFmtId="0" fontId="9" fillId="10" borderId="20" xfId="0" applyFont="1" applyFill="1" applyBorder="1" applyAlignment="1">
      <alignment vertical="center" textRotation="90" wrapText="1"/>
    </xf>
    <xf numFmtId="0" fontId="9" fillId="10" borderId="21" xfId="0" applyFont="1" applyFill="1" applyBorder="1" applyAlignment="1">
      <alignment vertical="center" textRotation="90" wrapText="1"/>
    </xf>
    <xf numFmtId="0" fontId="9" fillId="5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textRotation="90" wrapText="1"/>
    </xf>
    <xf numFmtId="0" fontId="4" fillId="6" borderId="20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164" fontId="9" fillId="6" borderId="1" xfId="0" applyNumberFormat="1" applyFont="1" applyFill="1" applyBorder="1" applyAlignment="1">
      <alignment vertical="center" wrapText="1"/>
    </xf>
    <xf numFmtId="164" fontId="9" fillId="9" borderId="1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vertical="center" wrapText="1"/>
    </xf>
    <xf numFmtId="49" fontId="28" fillId="6" borderId="7" xfId="0" applyNumberFormat="1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/>
    </xf>
    <xf numFmtId="0" fontId="28" fillId="6" borderId="7" xfId="0" applyFont="1" applyFill="1" applyBorder="1" applyAlignment="1">
      <alignment vertical="center" wrapText="1"/>
    </xf>
    <xf numFmtId="0" fontId="29" fillId="6" borderId="6" xfId="0" applyFont="1" applyFill="1" applyBorder="1"/>
    <xf numFmtId="0" fontId="28" fillId="6" borderId="6" xfId="0" applyFont="1" applyFill="1" applyBorder="1" applyAlignment="1">
      <alignment horizontal="justify" vertical="center" wrapText="1"/>
    </xf>
    <xf numFmtId="0" fontId="30" fillId="6" borderId="6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justify" vertical="center" wrapText="1"/>
    </xf>
    <xf numFmtId="0" fontId="28" fillId="6" borderId="6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28" fillId="6" borderId="6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7" fillId="6" borderId="2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27" fillId="6" borderId="8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2" borderId="19" xfId="0" applyFont="1" applyFill="1" applyBorder="1" applyAlignment="1">
      <alignment vertical="center" textRotation="90" wrapText="1"/>
    </xf>
    <xf numFmtId="0" fontId="9" fillId="2" borderId="21" xfId="0" applyFont="1" applyFill="1" applyBorder="1" applyAlignment="1">
      <alignment vertical="center" textRotation="90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22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1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4" zoomScaleNormal="100" workbookViewId="0">
      <selection activeCell="G45" sqref="G45:G50"/>
    </sheetView>
  </sheetViews>
  <sheetFormatPr defaultRowHeight="15" x14ac:dyDescent="0.25"/>
  <cols>
    <col min="1" max="1" width="6.140625" customWidth="1"/>
    <col min="2" max="2" width="15.42578125" customWidth="1"/>
    <col min="3" max="3" width="17.28515625" customWidth="1"/>
    <col min="4" max="4" width="46.85546875" customWidth="1"/>
    <col min="5" max="5" width="16.85546875" customWidth="1"/>
    <col min="6" max="6" width="18" customWidth="1"/>
    <col min="7" max="7" width="15.85546875" customWidth="1"/>
    <col min="8" max="8" width="15" customWidth="1"/>
    <col min="9" max="9" width="15.85546875" customWidth="1"/>
  </cols>
  <sheetData>
    <row r="1" spans="1:12" x14ac:dyDescent="0.25">
      <c r="A1" s="5" t="s">
        <v>86</v>
      </c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B3" s="139" t="s">
        <v>120</v>
      </c>
      <c r="C3" s="140"/>
      <c r="D3" s="144" t="s">
        <v>239</v>
      </c>
      <c r="E3" s="147"/>
      <c r="F3" s="147"/>
      <c r="G3" s="147"/>
      <c r="H3" s="147"/>
      <c r="I3" s="148"/>
    </row>
    <row r="5" spans="1:12" x14ac:dyDescent="0.25">
      <c r="A5" s="20" t="s">
        <v>0</v>
      </c>
      <c r="B5" s="21"/>
      <c r="C5" s="21"/>
      <c r="D5" s="22"/>
      <c r="E5" s="22"/>
      <c r="F5" s="22"/>
      <c r="G5" s="22"/>
      <c r="H5" s="22"/>
      <c r="I5" s="22"/>
      <c r="J5" s="19"/>
      <c r="K5" s="19"/>
      <c r="L5" s="19"/>
    </row>
    <row r="7" spans="1:12" x14ac:dyDescent="0.25">
      <c r="A7" s="24" t="s">
        <v>121</v>
      </c>
    </row>
    <row r="8" spans="1:12" ht="31.5" customHeight="1" x14ac:dyDescent="0.25">
      <c r="B8" s="141" t="s">
        <v>240</v>
      </c>
      <c r="C8" s="142"/>
      <c r="D8" s="142"/>
      <c r="E8" s="142"/>
      <c r="F8" s="142"/>
      <c r="G8" s="142"/>
      <c r="H8" s="142"/>
      <c r="I8" s="143"/>
    </row>
    <row r="10" spans="1:12" x14ac:dyDescent="0.25">
      <c r="A10" s="24" t="s">
        <v>161</v>
      </c>
    </row>
    <row r="11" spans="1:12" ht="37.5" customHeight="1" x14ac:dyDescent="0.25">
      <c r="B11" s="144" t="s">
        <v>241</v>
      </c>
      <c r="C11" s="145"/>
      <c r="D11" s="145"/>
      <c r="E11" s="145"/>
      <c r="F11" s="145"/>
      <c r="G11" s="145"/>
      <c r="H11" s="145"/>
      <c r="I11" s="146"/>
    </row>
    <row r="13" spans="1:12" x14ac:dyDescent="0.25">
      <c r="A13" s="24" t="s">
        <v>162</v>
      </c>
    </row>
    <row r="14" spans="1:12" ht="36.75" customHeight="1" x14ac:dyDescent="0.25">
      <c r="B14" s="144" t="s">
        <v>241</v>
      </c>
      <c r="C14" s="147"/>
      <c r="D14" s="147"/>
      <c r="E14" s="147"/>
      <c r="F14" s="147"/>
      <c r="G14" s="147"/>
      <c r="H14" s="147"/>
      <c r="I14" s="148"/>
    </row>
    <row r="16" spans="1:12" x14ac:dyDescent="0.25">
      <c r="A16" s="24" t="s">
        <v>163</v>
      </c>
    </row>
    <row r="17" spans="1:9" ht="30.75" customHeight="1" x14ac:dyDescent="0.25">
      <c r="B17" s="144" t="s">
        <v>241</v>
      </c>
      <c r="C17" s="147"/>
      <c r="D17" s="147"/>
      <c r="E17" s="147"/>
      <c r="F17" s="147"/>
      <c r="G17" s="147"/>
      <c r="H17" s="147"/>
      <c r="I17" s="148"/>
    </row>
    <row r="20" spans="1:9" x14ac:dyDescent="0.25">
      <c r="A20" s="20" t="s">
        <v>1</v>
      </c>
      <c r="B20" s="21"/>
      <c r="C20" s="21"/>
      <c r="D20" s="22"/>
      <c r="E20" s="22"/>
      <c r="F20" s="22"/>
      <c r="G20" s="22"/>
      <c r="H20" s="22"/>
      <c r="I20" s="22"/>
    </row>
    <row r="22" spans="1:9" ht="25.5" customHeight="1" x14ac:dyDescent="0.25">
      <c r="B22" s="135" t="s">
        <v>164</v>
      </c>
      <c r="C22" s="135"/>
      <c r="D22" s="135" t="s">
        <v>2</v>
      </c>
      <c r="E22" s="135" t="s">
        <v>83</v>
      </c>
      <c r="F22" s="135" t="s">
        <v>84</v>
      </c>
      <c r="G22" s="135" t="s">
        <v>67</v>
      </c>
      <c r="H22" s="135" t="s">
        <v>68</v>
      </c>
      <c r="I22" s="135" t="s">
        <v>69</v>
      </c>
    </row>
    <row r="23" spans="1:9" x14ac:dyDescent="0.25">
      <c r="B23" s="113" t="s">
        <v>3</v>
      </c>
      <c r="C23" s="113" t="s">
        <v>166</v>
      </c>
      <c r="D23" s="136"/>
      <c r="E23" s="136"/>
      <c r="F23" s="136"/>
      <c r="G23" s="136"/>
      <c r="H23" s="136"/>
      <c r="I23" s="136"/>
    </row>
    <row r="24" spans="1:9" x14ac:dyDescent="0.25">
      <c r="B24" s="45" t="s">
        <v>3</v>
      </c>
      <c r="C24" s="46"/>
      <c r="D24" s="47"/>
      <c r="E24" s="47"/>
      <c r="F24" s="47"/>
      <c r="G24" s="47"/>
      <c r="H24" s="47"/>
      <c r="I24" s="48"/>
    </row>
    <row r="25" spans="1:9" x14ac:dyDescent="0.25">
      <c r="B25" s="131" t="s">
        <v>225</v>
      </c>
      <c r="C25" s="137" t="s">
        <v>82</v>
      </c>
      <c r="D25" s="23" t="s">
        <v>4</v>
      </c>
      <c r="E25" s="131" t="s">
        <v>228</v>
      </c>
      <c r="F25" s="131" t="s">
        <v>229</v>
      </c>
      <c r="G25" s="131" t="s">
        <v>275</v>
      </c>
      <c r="H25" s="131" t="s">
        <v>276</v>
      </c>
      <c r="I25" s="131" t="s">
        <v>277</v>
      </c>
    </row>
    <row r="26" spans="1:9" x14ac:dyDescent="0.25">
      <c r="B26" s="129"/>
      <c r="C26" s="130"/>
      <c r="D26" s="116" t="s">
        <v>242</v>
      </c>
      <c r="E26" s="129"/>
      <c r="F26" s="129"/>
      <c r="G26" s="129"/>
      <c r="H26" s="129"/>
      <c r="I26" s="129"/>
    </row>
    <row r="27" spans="1:9" x14ac:dyDescent="0.25">
      <c r="B27" s="129"/>
      <c r="C27" s="130"/>
      <c r="D27" s="13" t="s">
        <v>5</v>
      </c>
      <c r="E27" s="129"/>
      <c r="F27" s="129"/>
      <c r="G27" s="129"/>
      <c r="H27" s="129"/>
      <c r="I27" s="129"/>
    </row>
    <row r="28" spans="1:9" ht="31.5" x14ac:dyDescent="0.25">
      <c r="B28" s="129"/>
      <c r="C28" s="130"/>
      <c r="D28" s="116" t="s">
        <v>243</v>
      </c>
      <c r="E28" s="129"/>
      <c r="F28" s="129"/>
      <c r="G28" s="129"/>
      <c r="H28" s="129"/>
      <c r="I28" s="129"/>
    </row>
    <row r="29" spans="1:9" x14ac:dyDescent="0.25">
      <c r="B29" s="129"/>
      <c r="C29" s="130"/>
      <c r="D29" s="13" t="s">
        <v>6</v>
      </c>
      <c r="E29" s="129"/>
      <c r="F29" s="129"/>
      <c r="G29" s="129"/>
      <c r="H29" s="129"/>
      <c r="I29" s="129"/>
    </row>
    <row r="30" spans="1:9" ht="21" x14ac:dyDescent="0.25">
      <c r="B30" s="134"/>
      <c r="C30" s="138"/>
      <c r="D30" s="117" t="s">
        <v>244</v>
      </c>
      <c r="E30" s="134"/>
      <c r="F30" s="134"/>
      <c r="G30" s="134"/>
      <c r="H30" s="134"/>
      <c r="I30" s="134"/>
    </row>
    <row r="31" spans="1:9" ht="15" customHeight="1" x14ac:dyDescent="0.25">
      <c r="B31" s="49" t="s">
        <v>165</v>
      </c>
      <c r="C31" s="50"/>
      <c r="D31" s="51"/>
      <c r="E31" s="51"/>
      <c r="F31" s="51"/>
      <c r="G31" s="51"/>
      <c r="H31" s="51"/>
      <c r="I31" s="52"/>
    </row>
    <row r="32" spans="1:9" x14ac:dyDescent="0.25">
      <c r="B32" s="53"/>
      <c r="C32" s="54" t="s">
        <v>85</v>
      </c>
      <c r="D32" s="46"/>
      <c r="E32" s="47"/>
      <c r="F32" s="47"/>
      <c r="G32" s="47"/>
      <c r="H32" s="47"/>
      <c r="I32" s="48"/>
    </row>
    <row r="33" spans="2:9" x14ac:dyDescent="0.25">
      <c r="B33" s="137" t="s">
        <v>82</v>
      </c>
      <c r="C33" s="131" t="s">
        <v>226</v>
      </c>
      <c r="D33" s="23" t="s">
        <v>7</v>
      </c>
      <c r="E33" s="131" t="s">
        <v>230</v>
      </c>
      <c r="F33" s="132" t="s">
        <v>231</v>
      </c>
      <c r="G33" s="131" t="s">
        <v>278</v>
      </c>
      <c r="H33" s="131" t="s">
        <v>279</v>
      </c>
      <c r="I33" s="131" t="s">
        <v>280</v>
      </c>
    </row>
    <row r="34" spans="2:9" ht="21" x14ac:dyDescent="0.25">
      <c r="B34" s="130"/>
      <c r="C34" s="129"/>
      <c r="D34" s="116" t="s">
        <v>245</v>
      </c>
      <c r="E34" s="129"/>
      <c r="F34" s="133"/>
      <c r="G34" s="129"/>
      <c r="H34" s="129"/>
      <c r="I34" s="129"/>
    </row>
    <row r="35" spans="2:9" x14ac:dyDescent="0.25">
      <c r="B35" s="130"/>
      <c r="C35" s="129"/>
      <c r="D35" s="13" t="s">
        <v>8</v>
      </c>
      <c r="E35" s="129"/>
      <c r="F35" s="133"/>
      <c r="G35" s="129"/>
      <c r="H35" s="129"/>
      <c r="I35" s="129"/>
    </row>
    <row r="36" spans="2:9" ht="21" x14ac:dyDescent="0.25">
      <c r="B36" s="130"/>
      <c r="C36" s="129"/>
      <c r="D36" s="116" t="s">
        <v>246</v>
      </c>
      <c r="E36" s="129"/>
      <c r="F36" s="133"/>
      <c r="G36" s="129"/>
      <c r="H36" s="129"/>
      <c r="I36" s="129"/>
    </row>
    <row r="37" spans="2:9" x14ac:dyDescent="0.25">
      <c r="B37" s="130"/>
      <c r="C37" s="129"/>
      <c r="D37" s="13" t="s">
        <v>167</v>
      </c>
      <c r="E37" s="129"/>
      <c r="F37" s="133"/>
      <c r="G37" s="129"/>
      <c r="H37" s="129"/>
      <c r="I37" s="129"/>
    </row>
    <row r="38" spans="2:9" x14ac:dyDescent="0.25">
      <c r="B38" s="130"/>
      <c r="C38" s="129"/>
      <c r="D38" s="116" t="s">
        <v>247</v>
      </c>
      <c r="E38" s="129"/>
      <c r="F38" s="133"/>
      <c r="G38" s="129"/>
      <c r="H38" s="129"/>
      <c r="I38" s="129"/>
    </row>
    <row r="39" spans="2:9" x14ac:dyDescent="0.25">
      <c r="B39" s="137" t="s">
        <v>82</v>
      </c>
      <c r="C39" s="131" t="s">
        <v>226</v>
      </c>
      <c r="D39" s="23" t="s">
        <v>7</v>
      </c>
      <c r="E39" s="131" t="s">
        <v>232</v>
      </c>
      <c r="F39" s="132" t="s">
        <v>233</v>
      </c>
      <c r="G39" s="131" t="s">
        <v>281</v>
      </c>
      <c r="H39" s="131" t="s">
        <v>282</v>
      </c>
      <c r="I39" s="131" t="s">
        <v>283</v>
      </c>
    </row>
    <row r="40" spans="2:9" x14ac:dyDescent="0.25">
      <c r="B40" s="130"/>
      <c r="C40" s="129"/>
      <c r="D40" s="116" t="s">
        <v>248</v>
      </c>
      <c r="E40" s="129"/>
      <c r="F40" s="133"/>
      <c r="G40" s="129"/>
      <c r="H40" s="129"/>
      <c r="I40" s="129"/>
    </row>
    <row r="41" spans="2:9" x14ac:dyDescent="0.25">
      <c r="B41" s="130"/>
      <c r="C41" s="129"/>
      <c r="D41" s="13" t="s">
        <v>8</v>
      </c>
      <c r="E41" s="129"/>
      <c r="F41" s="133"/>
      <c r="G41" s="129"/>
      <c r="H41" s="129"/>
      <c r="I41" s="129"/>
    </row>
    <row r="42" spans="2:9" ht="21" x14ac:dyDescent="0.25">
      <c r="B42" s="130"/>
      <c r="C42" s="129"/>
      <c r="D42" s="116" t="s">
        <v>249</v>
      </c>
      <c r="E42" s="129"/>
      <c r="F42" s="133"/>
      <c r="G42" s="129"/>
      <c r="H42" s="129"/>
      <c r="I42" s="129"/>
    </row>
    <row r="43" spans="2:9" x14ac:dyDescent="0.25">
      <c r="B43" s="130"/>
      <c r="C43" s="129"/>
      <c r="D43" s="13" t="s">
        <v>167</v>
      </c>
      <c r="E43" s="129"/>
      <c r="F43" s="133"/>
      <c r="G43" s="129"/>
      <c r="H43" s="129"/>
      <c r="I43" s="129"/>
    </row>
    <row r="44" spans="2:9" x14ac:dyDescent="0.25">
      <c r="B44" s="130"/>
      <c r="C44" s="129"/>
      <c r="D44" s="116" t="s">
        <v>247</v>
      </c>
      <c r="E44" s="129"/>
      <c r="F44" s="133"/>
      <c r="G44" s="129"/>
      <c r="H44" s="129"/>
      <c r="I44" s="129"/>
    </row>
    <row r="45" spans="2:9" ht="15" customHeight="1" x14ac:dyDescent="0.25">
      <c r="B45" s="130" t="s">
        <v>82</v>
      </c>
      <c r="C45" s="129" t="s">
        <v>227</v>
      </c>
      <c r="D45" s="13" t="s">
        <v>7</v>
      </c>
      <c r="E45" s="129"/>
      <c r="F45" s="129" t="s">
        <v>234</v>
      </c>
      <c r="G45" s="129" t="s">
        <v>235</v>
      </c>
      <c r="H45" s="129"/>
      <c r="I45" s="129"/>
    </row>
    <row r="46" spans="2:9" ht="21" x14ac:dyDescent="0.25">
      <c r="B46" s="130"/>
      <c r="C46" s="129"/>
      <c r="D46" s="116" t="s">
        <v>250</v>
      </c>
      <c r="E46" s="129"/>
      <c r="F46" s="129"/>
      <c r="G46" s="129"/>
      <c r="H46" s="129"/>
      <c r="I46" s="129"/>
    </row>
    <row r="47" spans="2:9" x14ac:dyDescent="0.25">
      <c r="B47" s="130"/>
      <c r="C47" s="129"/>
      <c r="D47" s="13" t="s">
        <v>8</v>
      </c>
      <c r="E47" s="129"/>
      <c r="F47" s="129"/>
      <c r="G47" s="129"/>
      <c r="H47" s="129"/>
      <c r="I47" s="129"/>
    </row>
    <row r="48" spans="2:9" ht="31.5" x14ac:dyDescent="0.25">
      <c r="B48" s="130"/>
      <c r="C48" s="129"/>
      <c r="D48" s="116" t="s">
        <v>251</v>
      </c>
      <c r="E48" s="129"/>
      <c r="F48" s="129"/>
      <c r="G48" s="129"/>
      <c r="H48" s="129"/>
      <c r="I48" s="129"/>
    </row>
    <row r="49" spans="2:9" x14ac:dyDescent="0.25">
      <c r="B49" s="130"/>
      <c r="C49" s="129"/>
      <c r="D49" s="13" t="s">
        <v>252</v>
      </c>
      <c r="E49" s="129"/>
      <c r="F49" s="129"/>
      <c r="G49" s="129"/>
      <c r="H49" s="129"/>
      <c r="I49" s="129"/>
    </row>
    <row r="50" spans="2:9" ht="21" x14ac:dyDescent="0.25">
      <c r="B50" s="130"/>
      <c r="C50" s="129"/>
      <c r="D50" s="116" t="s">
        <v>253</v>
      </c>
      <c r="E50" s="129"/>
      <c r="F50" s="129"/>
      <c r="G50" s="129"/>
      <c r="H50" s="129"/>
      <c r="I50" s="129"/>
    </row>
  </sheetData>
  <mergeCells count="41">
    <mergeCell ref="H33:H38"/>
    <mergeCell ref="I33:I38"/>
    <mergeCell ref="B39:B44"/>
    <mergeCell ref="C39:C44"/>
    <mergeCell ref="B3:C3"/>
    <mergeCell ref="B8:I8"/>
    <mergeCell ref="B11:I11"/>
    <mergeCell ref="B14:I14"/>
    <mergeCell ref="B17:I17"/>
    <mergeCell ref="D3:I3"/>
    <mergeCell ref="B33:B38"/>
    <mergeCell ref="C33:C38"/>
    <mergeCell ref="E33:E38"/>
    <mergeCell ref="F33:F38"/>
    <mergeCell ref="G33:G38"/>
    <mergeCell ref="B22:C22"/>
    <mergeCell ref="D22:D23"/>
    <mergeCell ref="B25:B30"/>
    <mergeCell ref="C25:C30"/>
    <mergeCell ref="E25:E30"/>
    <mergeCell ref="F25:F30"/>
    <mergeCell ref="G25:G30"/>
    <mergeCell ref="H25:H30"/>
    <mergeCell ref="I25:I30"/>
    <mergeCell ref="E22:E23"/>
    <mergeCell ref="F22:F23"/>
    <mergeCell ref="G22:G23"/>
    <mergeCell ref="H22:H23"/>
    <mergeCell ref="I22:I23"/>
    <mergeCell ref="E39:E44"/>
    <mergeCell ref="F39:F44"/>
    <mergeCell ref="G39:G44"/>
    <mergeCell ref="H39:H44"/>
    <mergeCell ref="I39:I44"/>
    <mergeCell ref="H45:H50"/>
    <mergeCell ref="I45:I50"/>
    <mergeCell ref="B45:B50"/>
    <mergeCell ref="C45:C50"/>
    <mergeCell ref="E45:E50"/>
    <mergeCell ref="F45:F50"/>
    <mergeCell ref="G45:G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C4" zoomScaleNormal="100" workbookViewId="0">
      <selection activeCell="D9" sqref="D9:D10"/>
    </sheetView>
  </sheetViews>
  <sheetFormatPr defaultRowHeight="15" x14ac:dyDescent="0.25"/>
  <cols>
    <col min="1" max="1" width="4.140625" customWidth="1"/>
    <col min="2" max="2" width="15.28515625" customWidth="1"/>
    <col min="3" max="4" width="16.7109375" customWidth="1"/>
    <col min="5" max="5" width="15.42578125" customWidth="1"/>
    <col min="6" max="6" width="12.85546875" customWidth="1"/>
    <col min="7" max="7" width="12.7109375" customWidth="1"/>
    <col min="8" max="8" width="13" customWidth="1"/>
    <col min="9" max="9" width="13.7109375" customWidth="1"/>
    <col min="10" max="10" width="42.85546875" customWidth="1"/>
    <col min="11" max="11" width="33.42578125" customWidth="1"/>
  </cols>
  <sheetData>
    <row r="1" spans="1:11" x14ac:dyDescent="0.25">
      <c r="A1" s="5" t="s">
        <v>86</v>
      </c>
    </row>
    <row r="3" spans="1:11" x14ac:dyDescent="0.25">
      <c r="A3" s="20" t="s">
        <v>9</v>
      </c>
      <c r="B3" s="21"/>
      <c r="C3" s="21"/>
      <c r="D3" s="21"/>
      <c r="E3" s="22"/>
      <c r="F3" s="22"/>
      <c r="G3" s="22"/>
      <c r="H3" s="20"/>
      <c r="I3" s="20"/>
      <c r="J3" s="20"/>
      <c r="K3" s="20"/>
    </row>
    <row r="5" spans="1:11" x14ac:dyDescent="0.25">
      <c r="B5" s="149" t="s">
        <v>168</v>
      </c>
      <c r="C5" s="149" t="s">
        <v>169</v>
      </c>
      <c r="D5" s="149" t="s">
        <v>170</v>
      </c>
      <c r="E5" s="149" t="s">
        <v>10</v>
      </c>
      <c r="F5" s="149"/>
      <c r="G5" s="149"/>
      <c r="H5" s="149"/>
      <c r="I5" s="149"/>
      <c r="J5" s="149" t="s">
        <v>176</v>
      </c>
      <c r="K5" s="149" t="s">
        <v>177</v>
      </c>
    </row>
    <row r="6" spans="1:11" x14ac:dyDescent="0.25">
      <c r="B6" s="149"/>
      <c r="C6" s="149"/>
      <c r="D6" s="149"/>
      <c r="E6" s="150" t="s">
        <v>171</v>
      </c>
      <c r="F6" s="151" t="s">
        <v>11</v>
      </c>
      <c r="G6" s="151"/>
      <c r="H6" s="151" t="s">
        <v>12</v>
      </c>
      <c r="I6" s="151"/>
      <c r="J6" s="149"/>
      <c r="K6" s="149"/>
    </row>
    <row r="7" spans="1:11" ht="24.75" customHeight="1" x14ac:dyDescent="0.25">
      <c r="B7" s="149"/>
      <c r="C7" s="149"/>
      <c r="D7" s="149"/>
      <c r="E7" s="150"/>
      <c r="F7" s="115" t="s">
        <v>172</v>
      </c>
      <c r="G7" s="115" t="s">
        <v>173</v>
      </c>
      <c r="H7" s="115" t="s">
        <v>174</v>
      </c>
      <c r="I7" s="115" t="s">
        <v>175</v>
      </c>
      <c r="J7" s="149"/>
      <c r="K7" s="149"/>
    </row>
    <row r="8" spans="1:11" ht="84" x14ac:dyDescent="0.25">
      <c r="B8" s="118" t="s">
        <v>243</v>
      </c>
      <c r="C8" s="25">
        <v>1092</v>
      </c>
      <c r="D8" s="118" t="s">
        <v>242</v>
      </c>
      <c r="E8" s="119" t="s">
        <v>254</v>
      </c>
      <c r="F8" s="120">
        <v>100</v>
      </c>
      <c r="G8" s="120">
        <v>2022</v>
      </c>
      <c r="H8" s="121">
        <v>100</v>
      </c>
      <c r="I8" s="121">
        <v>2026</v>
      </c>
      <c r="J8" s="26"/>
      <c r="K8" s="27"/>
    </row>
    <row r="9" spans="1:11" ht="52.5" x14ac:dyDescent="0.25">
      <c r="B9" s="25"/>
      <c r="C9" s="25"/>
      <c r="D9" s="118"/>
      <c r="E9" s="118" t="s">
        <v>255</v>
      </c>
      <c r="F9" s="120">
        <v>100</v>
      </c>
      <c r="G9" s="120">
        <v>2022</v>
      </c>
      <c r="H9" s="120">
        <v>100</v>
      </c>
      <c r="I9" s="120">
        <v>2026</v>
      </c>
      <c r="J9" s="28"/>
      <c r="K9" s="120" t="s">
        <v>256</v>
      </c>
    </row>
    <row r="10" spans="1:11" ht="63" x14ac:dyDescent="0.25">
      <c r="B10" s="25"/>
      <c r="C10" s="25"/>
      <c r="D10" s="118"/>
      <c r="E10" s="118" t="s">
        <v>257</v>
      </c>
      <c r="F10" s="120">
        <v>50</v>
      </c>
      <c r="G10" s="120">
        <v>2022</v>
      </c>
      <c r="H10" s="120">
        <v>50</v>
      </c>
      <c r="I10" s="120">
        <v>2026</v>
      </c>
      <c r="J10" s="120" t="s">
        <v>258</v>
      </c>
      <c r="K10" s="28"/>
    </row>
    <row r="11" spans="1:11" ht="20.25" customHeight="1" x14ac:dyDescent="0.25"/>
  </sheetData>
  <mergeCells count="9"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5"/>
  <sheetViews>
    <sheetView topLeftCell="B43" workbookViewId="0">
      <selection activeCell="H40" sqref="H40"/>
    </sheetView>
  </sheetViews>
  <sheetFormatPr defaultRowHeight="15" x14ac:dyDescent="0.25"/>
  <cols>
    <col min="2" max="2" width="37.7109375" customWidth="1"/>
    <col min="3" max="3" width="56.28515625" customWidth="1"/>
    <col min="4" max="4" width="14" customWidth="1"/>
    <col min="5" max="5" width="12" customWidth="1"/>
    <col min="8" max="8" width="12.42578125" customWidth="1"/>
    <col min="9" max="9" width="13.85546875" customWidth="1"/>
  </cols>
  <sheetData>
    <row r="1" spans="1:10" x14ac:dyDescent="0.25">
      <c r="A1" s="5" t="s">
        <v>86</v>
      </c>
    </row>
    <row r="3" spans="1:10" ht="17.25" x14ac:dyDescent="0.25">
      <c r="A3" s="20" t="s">
        <v>178</v>
      </c>
      <c r="B3" s="29"/>
      <c r="C3" s="21"/>
      <c r="D3" s="21"/>
      <c r="E3" s="21"/>
      <c r="F3" s="22"/>
      <c r="G3" s="22"/>
      <c r="H3" s="22"/>
      <c r="I3" s="20"/>
    </row>
    <row r="5" spans="1:10" x14ac:dyDescent="0.25">
      <c r="B5" s="114" t="s">
        <v>14</v>
      </c>
      <c r="C5" s="114" t="s">
        <v>15</v>
      </c>
    </row>
    <row r="6" spans="1:10" x14ac:dyDescent="0.25">
      <c r="B6" s="122">
        <v>1092</v>
      </c>
      <c r="C6" s="122" t="s">
        <v>239</v>
      </c>
    </row>
    <row r="8" spans="1:10" ht="15.75" x14ac:dyDescent="0.25">
      <c r="A8" s="5" t="s">
        <v>179</v>
      </c>
      <c r="C8" s="24"/>
      <c r="D8" s="24"/>
      <c r="E8" s="24"/>
      <c r="F8" s="24"/>
      <c r="G8" s="24"/>
      <c r="H8" s="24"/>
      <c r="I8" s="24"/>
    </row>
    <row r="9" spans="1:10" x14ac:dyDescent="0.25">
      <c r="J9" s="1"/>
    </row>
    <row r="10" spans="1:10" x14ac:dyDescent="0.25">
      <c r="B10" s="30" t="s">
        <v>16</v>
      </c>
      <c r="C10" s="118">
        <v>1092</v>
      </c>
      <c r="D10" s="149" t="s">
        <v>79</v>
      </c>
      <c r="E10" s="149"/>
      <c r="F10" s="149"/>
      <c r="G10" s="149"/>
      <c r="H10" s="149"/>
      <c r="I10" s="149"/>
    </row>
    <row r="11" spans="1:10" ht="14.45" customHeight="1" x14ac:dyDescent="0.25">
      <c r="B11" s="30" t="s">
        <v>17</v>
      </c>
      <c r="C11" s="118">
        <v>11001</v>
      </c>
      <c r="D11" s="136" t="s">
        <v>83</v>
      </c>
      <c r="E11" s="136" t="s">
        <v>84</v>
      </c>
      <c r="F11" s="149" t="s">
        <v>13</v>
      </c>
      <c r="G11" s="149" t="s">
        <v>18</v>
      </c>
      <c r="H11" s="149" t="s">
        <v>22</v>
      </c>
      <c r="I11" s="158" t="s">
        <v>180</v>
      </c>
    </row>
    <row r="12" spans="1:10" ht="21" x14ac:dyDescent="0.25">
      <c r="B12" s="30" t="s">
        <v>7</v>
      </c>
      <c r="C12" s="118" t="s">
        <v>245</v>
      </c>
      <c r="D12" s="155"/>
      <c r="E12" s="155"/>
      <c r="F12" s="149"/>
      <c r="G12" s="149"/>
      <c r="H12" s="149"/>
      <c r="I12" s="158"/>
    </row>
    <row r="13" spans="1:10" ht="21" x14ac:dyDescent="0.25">
      <c r="B13" s="30" t="s">
        <v>19</v>
      </c>
      <c r="C13" s="118" t="s">
        <v>246</v>
      </c>
      <c r="D13" s="155"/>
      <c r="E13" s="155"/>
      <c r="F13" s="149"/>
      <c r="G13" s="149"/>
      <c r="H13" s="149"/>
      <c r="I13" s="158"/>
    </row>
    <row r="14" spans="1:10" ht="17.25" x14ac:dyDescent="0.25">
      <c r="B14" s="30" t="s">
        <v>181</v>
      </c>
      <c r="C14" s="118" t="s">
        <v>239</v>
      </c>
      <c r="D14" s="155"/>
      <c r="E14" s="155"/>
      <c r="F14" s="149"/>
      <c r="G14" s="149"/>
      <c r="H14" s="149"/>
      <c r="I14" s="158"/>
    </row>
    <row r="15" spans="1:10" x14ac:dyDescent="0.25">
      <c r="B15" s="44" t="s">
        <v>182</v>
      </c>
      <c r="C15" s="123" t="s">
        <v>239</v>
      </c>
      <c r="D15" s="156"/>
      <c r="E15" s="156"/>
      <c r="F15" s="157"/>
      <c r="G15" s="157"/>
      <c r="H15" s="157"/>
      <c r="I15" s="159"/>
    </row>
    <row r="16" spans="1:10" x14ac:dyDescent="0.25">
      <c r="B16" s="152" t="s">
        <v>20</v>
      </c>
      <c r="C16" s="153"/>
      <c r="D16" s="31"/>
      <c r="E16" s="31"/>
      <c r="F16" s="31"/>
      <c r="G16" s="31"/>
      <c r="H16" s="31"/>
      <c r="I16" s="32"/>
    </row>
    <row r="17" spans="1:16381" x14ac:dyDescent="0.25">
      <c r="B17" s="39" t="s">
        <v>183</v>
      </c>
      <c r="C17" s="40" t="s">
        <v>87</v>
      </c>
      <c r="D17" s="41"/>
      <c r="E17" s="41"/>
      <c r="F17" s="41"/>
      <c r="G17" s="41"/>
      <c r="H17" s="41"/>
      <c r="I17" s="42"/>
    </row>
    <row r="18" spans="1:16381" ht="21" x14ac:dyDescent="0.25">
      <c r="B18" s="124" t="s">
        <v>259</v>
      </c>
      <c r="C18" s="118" t="s">
        <v>260</v>
      </c>
      <c r="D18" s="125">
        <v>286</v>
      </c>
      <c r="E18" s="126">
        <v>380</v>
      </c>
      <c r="F18" s="126">
        <v>320</v>
      </c>
      <c r="G18" s="126">
        <v>320</v>
      </c>
      <c r="H18" s="126">
        <v>320</v>
      </c>
      <c r="I18" s="36"/>
    </row>
    <row r="19" spans="1:16381" ht="31.5" x14ac:dyDescent="0.25">
      <c r="B19" s="124" t="s">
        <v>259</v>
      </c>
      <c r="C19" s="118" t="s">
        <v>261</v>
      </c>
      <c r="D19" s="125">
        <v>141</v>
      </c>
      <c r="E19" s="126">
        <v>170</v>
      </c>
      <c r="F19" s="126">
        <v>150</v>
      </c>
      <c r="G19" s="126">
        <v>150</v>
      </c>
      <c r="H19" s="126">
        <v>150</v>
      </c>
      <c r="I19" s="36"/>
    </row>
    <row r="20" spans="1:16381" ht="31.5" x14ac:dyDescent="0.25">
      <c r="B20" s="124" t="s">
        <v>259</v>
      </c>
      <c r="C20" s="118" t="s">
        <v>262</v>
      </c>
      <c r="D20" s="125">
        <v>28</v>
      </c>
      <c r="E20" s="126">
        <v>30</v>
      </c>
      <c r="F20" s="126">
        <v>40</v>
      </c>
      <c r="G20" s="126">
        <v>40</v>
      </c>
      <c r="H20" s="126">
        <v>40</v>
      </c>
      <c r="I20" s="36"/>
    </row>
    <row r="21" spans="1:16381" ht="21" x14ac:dyDescent="0.25">
      <c r="B21" s="124" t="s">
        <v>259</v>
      </c>
      <c r="C21" s="123" t="s">
        <v>263</v>
      </c>
      <c r="D21" s="125">
        <v>117</v>
      </c>
      <c r="E21" s="126">
        <v>180</v>
      </c>
      <c r="F21" s="126">
        <v>130</v>
      </c>
      <c r="G21" s="126">
        <v>130</v>
      </c>
      <c r="H21" s="126">
        <v>130</v>
      </c>
      <c r="I21" s="36"/>
    </row>
    <row r="22" spans="1:16381" ht="21" x14ac:dyDescent="0.25">
      <c r="B22" s="124" t="s">
        <v>264</v>
      </c>
      <c r="C22" s="118" t="s">
        <v>265</v>
      </c>
      <c r="D22" s="125">
        <v>15</v>
      </c>
      <c r="E22" s="126">
        <v>15</v>
      </c>
      <c r="F22" s="126">
        <v>15</v>
      </c>
      <c r="G22" s="126">
        <v>15</v>
      </c>
      <c r="H22" s="126">
        <v>15</v>
      </c>
      <c r="I22" s="36"/>
    </row>
    <row r="23" spans="1:16381" ht="21" x14ac:dyDescent="0.25">
      <c r="B23" s="124" t="s">
        <v>264</v>
      </c>
      <c r="C23" s="118" t="s">
        <v>266</v>
      </c>
      <c r="D23" s="125">
        <v>10</v>
      </c>
      <c r="E23" s="126">
        <v>10</v>
      </c>
      <c r="F23" s="126">
        <v>10</v>
      </c>
      <c r="G23" s="126">
        <v>10</v>
      </c>
      <c r="H23" s="126">
        <v>10</v>
      </c>
      <c r="I23" s="36"/>
    </row>
    <row r="24" spans="1:16381" ht="21" x14ac:dyDescent="0.25">
      <c r="B24" s="124" t="s">
        <v>264</v>
      </c>
      <c r="C24" s="118" t="s">
        <v>267</v>
      </c>
      <c r="D24" s="125">
        <v>9</v>
      </c>
      <c r="E24" s="126">
        <v>9</v>
      </c>
      <c r="F24" s="126">
        <v>9</v>
      </c>
      <c r="G24" s="126">
        <v>9</v>
      </c>
      <c r="H24" s="126">
        <v>9</v>
      </c>
      <c r="I24" s="36"/>
    </row>
    <row r="25" spans="1:16381" ht="31.5" x14ac:dyDescent="0.25">
      <c r="B25" s="124" t="s">
        <v>259</v>
      </c>
      <c r="C25" s="118" t="s">
        <v>268</v>
      </c>
      <c r="D25" s="125">
        <v>173</v>
      </c>
      <c r="E25" s="126">
        <v>100</v>
      </c>
      <c r="F25" s="126">
        <v>100</v>
      </c>
      <c r="G25" s="126">
        <v>100</v>
      </c>
      <c r="H25" s="126">
        <v>100</v>
      </c>
      <c r="I25" s="36"/>
    </row>
    <row r="26" spans="1:16381" ht="21" x14ac:dyDescent="0.25">
      <c r="B26" s="124" t="s">
        <v>259</v>
      </c>
      <c r="C26" s="118" t="s">
        <v>269</v>
      </c>
      <c r="D26" s="125">
        <v>98</v>
      </c>
      <c r="E26" s="126">
        <v>98</v>
      </c>
      <c r="F26" s="126">
        <v>98</v>
      </c>
      <c r="G26" s="126">
        <v>98</v>
      </c>
      <c r="H26" s="126">
        <v>98</v>
      </c>
      <c r="I26" s="36"/>
    </row>
    <row r="27" spans="1:16381" x14ac:dyDescent="0.25">
      <c r="B27" s="154" t="s">
        <v>21</v>
      </c>
      <c r="C27" s="154"/>
      <c r="D27" s="127">
        <v>719817.3</v>
      </c>
      <c r="E27" s="127">
        <v>848607.9</v>
      </c>
      <c r="F27" s="127">
        <v>851661.1</v>
      </c>
      <c r="G27" s="127">
        <v>854284</v>
      </c>
      <c r="H27" s="127">
        <v>857877.8</v>
      </c>
      <c r="I27" s="34"/>
    </row>
    <row r="28" spans="1:16381" s="6" customFormat="1" ht="16.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</row>
    <row r="29" spans="1:16381" ht="16.5" customHeight="1" x14ac:dyDescent="0.25"/>
    <row r="30" spans="1:16381" x14ac:dyDescent="0.25">
      <c r="B30" s="30" t="s">
        <v>16</v>
      </c>
      <c r="C30" s="118">
        <v>1092</v>
      </c>
      <c r="D30" s="149" t="s">
        <v>79</v>
      </c>
      <c r="E30" s="149"/>
      <c r="F30" s="149"/>
      <c r="G30" s="149"/>
      <c r="H30" s="149"/>
      <c r="I30" s="149"/>
    </row>
    <row r="31" spans="1:16381" x14ac:dyDescent="0.25">
      <c r="B31" s="30" t="s">
        <v>17</v>
      </c>
      <c r="C31" s="118">
        <v>11002</v>
      </c>
      <c r="D31" s="136" t="s">
        <v>83</v>
      </c>
      <c r="E31" s="136" t="s">
        <v>84</v>
      </c>
      <c r="F31" s="149" t="s">
        <v>13</v>
      </c>
      <c r="G31" s="149" t="s">
        <v>18</v>
      </c>
      <c r="H31" s="149" t="s">
        <v>22</v>
      </c>
      <c r="I31" s="158" t="s">
        <v>180</v>
      </c>
    </row>
    <row r="32" spans="1:16381" x14ac:dyDescent="0.25">
      <c r="B32" s="30" t="s">
        <v>7</v>
      </c>
      <c r="C32" s="118" t="s">
        <v>248</v>
      </c>
      <c r="D32" s="155"/>
      <c r="E32" s="155"/>
      <c r="F32" s="149"/>
      <c r="G32" s="149"/>
      <c r="H32" s="149"/>
      <c r="I32" s="158"/>
    </row>
    <row r="33" spans="2:9" ht="21" x14ac:dyDescent="0.25">
      <c r="B33" s="30" t="s">
        <v>19</v>
      </c>
      <c r="C33" s="118" t="s">
        <v>249</v>
      </c>
      <c r="D33" s="155"/>
      <c r="E33" s="155"/>
      <c r="F33" s="149"/>
      <c r="G33" s="149"/>
      <c r="H33" s="149"/>
      <c r="I33" s="158"/>
    </row>
    <row r="34" spans="2:9" ht="17.25" x14ac:dyDescent="0.25">
      <c r="B34" s="30" t="s">
        <v>181</v>
      </c>
      <c r="C34" s="118" t="s">
        <v>239</v>
      </c>
      <c r="D34" s="155"/>
      <c r="E34" s="155"/>
      <c r="F34" s="149"/>
      <c r="G34" s="149"/>
      <c r="H34" s="149"/>
      <c r="I34" s="158"/>
    </row>
    <row r="35" spans="2:9" x14ac:dyDescent="0.25">
      <c r="B35" s="44" t="s">
        <v>182</v>
      </c>
      <c r="C35" s="123" t="s">
        <v>239</v>
      </c>
      <c r="D35" s="156"/>
      <c r="E35" s="156"/>
      <c r="F35" s="157"/>
      <c r="G35" s="157"/>
      <c r="H35" s="157"/>
      <c r="I35" s="159"/>
    </row>
    <row r="36" spans="2:9" x14ac:dyDescent="0.25">
      <c r="B36" s="152" t="s">
        <v>20</v>
      </c>
      <c r="C36" s="153"/>
      <c r="D36" s="31"/>
      <c r="E36" s="31"/>
      <c r="F36" s="31"/>
      <c r="G36" s="31"/>
      <c r="H36" s="31"/>
      <c r="I36" s="32"/>
    </row>
    <row r="37" spans="2:9" x14ac:dyDescent="0.25">
      <c r="B37" s="39" t="s">
        <v>183</v>
      </c>
      <c r="C37" s="40" t="s">
        <v>87</v>
      </c>
      <c r="D37" s="41"/>
      <c r="E37" s="41"/>
      <c r="F37" s="41"/>
      <c r="G37" s="41"/>
      <c r="H37" s="41"/>
      <c r="I37" s="42"/>
    </row>
    <row r="38" spans="2:9" x14ac:dyDescent="0.25">
      <c r="B38" s="124" t="s">
        <v>259</v>
      </c>
      <c r="C38" s="128" t="s">
        <v>270</v>
      </c>
      <c r="D38" s="35"/>
      <c r="E38" s="36"/>
      <c r="F38" s="36"/>
      <c r="G38" s="36"/>
      <c r="H38" s="36"/>
      <c r="I38" s="36"/>
    </row>
    <row r="39" spans="2:9" x14ac:dyDescent="0.25">
      <c r="B39" s="37"/>
      <c r="C39" s="38"/>
      <c r="D39" s="35"/>
      <c r="E39" s="36"/>
      <c r="F39" s="36"/>
      <c r="G39" s="36"/>
      <c r="H39" s="36"/>
      <c r="I39" s="36"/>
    </row>
    <row r="40" spans="2:9" x14ac:dyDescent="0.25">
      <c r="B40" s="154" t="s">
        <v>21</v>
      </c>
      <c r="C40" s="154"/>
      <c r="D40" s="127">
        <v>13646.3</v>
      </c>
      <c r="E40" s="127">
        <v>17233.5</v>
      </c>
      <c r="F40" s="127">
        <v>17206.2</v>
      </c>
      <c r="G40" s="127">
        <v>17085.7</v>
      </c>
      <c r="H40" s="127">
        <v>17157.599999999999</v>
      </c>
      <c r="I40" s="34"/>
    </row>
    <row r="41" spans="2:9" ht="16.5" customHeight="1" x14ac:dyDescent="0.25"/>
    <row r="42" spans="2:9" ht="16.5" customHeight="1" x14ac:dyDescent="0.25"/>
    <row r="43" spans="2:9" x14ac:dyDescent="0.25">
      <c r="B43" s="30" t="s">
        <v>16</v>
      </c>
      <c r="C43" s="118">
        <v>1092</v>
      </c>
      <c r="D43" s="149" t="s">
        <v>79</v>
      </c>
      <c r="E43" s="149"/>
      <c r="F43" s="149"/>
      <c r="G43" s="149"/>
      <c r="H43" s="149"/>
      <c r="I43" s="149"/>
    </row>
    <row r="44" spans="2:9" x14ac:dyDescent="0.25">
      <c r="B44" s="30" t="s">
        <v>17</v>
      </c>
      <c r="C44" s="118">
        <v>31001</v>
      </c>
      <c r="D44" s="136" t="s">
        <v>83</v>
      </c>
      <c r="E44" s="136" t="s">
        <v>84</v>
      </c>
      <c r="F44" s="149" t="s">
        <v>13</v>
      </c>
      <c r="G44" s="149" t="s">
        <v>18</v>
      </c>
      <c r="H44" s="149" t="s">
        <v>22</v>
      </c>
      <c r="I44" s="158" t="s">
        <v>180</v>
      </c>
    </row>
    <row r="45" spans="2:9" ht="21" x14ac:dyDescent="0.25">
      <c r="B45" s="30" t="s">
        <v>7</v>
      </c>
      <c r="C45" s="118" t="s">
        <v>250</v>
      </c>
      <c r="D45" s="155"/>
      <c r="E45" s="155"/>
      <c r="F45" s="149"/>
      <c r="G45" s="149"/>
      <c r="H45" s="149"/>
      <c r="I45" s="158"/>
    </row>
    <row r="46" spans="2:9" ht="21" x14ac:dyDescent="0.25">
      <c r="B46" s="30" t="s">
        <v>19</v>
      </c>
      <c r="C46" s="118" t="s">
        <v>251</v>
      </c>
      <c r="D46" s="155"/>
      <c r="E46" s="155"/>
      <c r="F46" s="149"/>
      <c r="G46" s="149"/>
      <c r="H46" s="149"/>
      <c r="I46" s="158"/>
    </row>
    <row r="47" spans="2:9" ht="21" x14ac:dyDescent="0.25">
      <c r="B47" s="30" t="s">
        <v>181</v>
      </c>
      <c r="C47" s="118" t="s">
        <v>253</v>
      </c>
      <c r="D47" s="155"/>
      <c r="E47" s="155"/>
      <c r="F47" s="149"/>
      <c r="G47" s="149"/>
      <c r="H47" s="149"/>
      <c r="I47" s="158"/>
    </row>
    <row r="48" spans="2:9" x14ac:dyDescent="0.25">
      <c r="B48" s="44" t="s">
        <v>182</v>
      </c>
      <c r="C48" s="123" t="s">
        <v>239</v>
      </c>
      <c r="D48" s="156"/>
      <c r="E48" s="156"/>
      <c r="F48" s="157"/>
      <c r="G48" s="157"/>
      <c r="H48" s="157"/>
      <c r="I48" s="159"/>
    </row>
    <row r="49" spans="2:9" x14ac:dyDescent="0.25">
      <c r="B49" s="152" t="s">
        <v>20</v>
      </c>
      <c r="C49" s="153"/>
      <c r="D49" s="31"/>
      <c r="E49" s="31"/>
      <c r="F49" s="31"/>
      <c r="G49" s="31"/>
      <c r="H49" s="31"/>
      <c r="I49" s="32"/>
    </row>
    <row r="50" spans="2:9" x14ac:dyDescent="0.25">
      <c r="B50" s="39" t="s">
        <v>183</v>
      </c>
      <c r="C50" s="40" t="s">
        <v>87</v>
      </c>
      <c r="D50" s="41"/>
      <c r="E50" s="41"/>
      <c r="F50" s="41"/>
      <c r="G50" s="41"/>
      <c r="H50" s="41"/>
      <c r="I50" s="42"/>
    </row>
    <row r="51" spans="2:9" x14ac:dyDescent="0.25">
      <c r="B51" s="124" t="s">
        <v>259</v>
      </c>
      <c r="C51" s="118" t="s">
        <v>271</v>
      </c>
      <c r="D51" s="125"/>
      <c r="E51" s="126">
        <v>39</v>
      </c>
      <c r="F51" s="126">
        <v>20</v>
      </c>
      <c r="G51" s="36"/>
      <c r="H51" s="36"/>
      <c r="I51" s="36"/>
    </row>
    <row r="52" spans="2:9" x14ac:dyDescent="0.25">
      <c r="B52" s="124" t="s">
        <v>259</v>
      </c>
      <c r="C52" s="118" t="s">
        <v>272</v>
      </c>
      <c r="D52" s="125"/>
      <c r="E52" s="126">
        <v>91</v>
      </c>
      <c r="F52" s="126">
        <v>10</v>
      </c>
      <c r="G52" s="36"/>
      <c r="H52" s="36"/>
      <c r="I52" s="36"/>
    </row>
    <row r="53" spans="2:9" ht="21" x14ac:dyDescent="0.25">
      <c r="B53" s="124" t="s">
        <v>264</v>
      </c>
      <c r="C53" s="118" t="s">
        <v>273</v>
      </c>
      <c r="D53" s="125"/>
      <c r="E53" s="126">
        <v>7</v>
      </c>
      <c r="F53" s="126">
        <v>7</v>
      </c>
      <c r="G53" s="36"/>
      <c r="H53" s="36"/>
      <c r="I53" s="36"/>
    </row>
    <row r="54" spans="2:9" x14ac:dyDescent="0.25">
      <c r="B54" s="124" t="s">
        <v>264</v>
      </c>
      <c r="C54" s="123" t="s">
        <v>274</v>
      </c>
      <c r="D54" s="125"/>
      <c r="E54" s="126">
        <v>5</v>
      </c>
      <c r="F54" s="126">
        <v>5</v>
      </c>
      <c r="G54" s="36"/>
      <c r="H54" s="36"/>
      <c r="I54" s="36"/>
    </row>
    <row r="55" spans="2:9" x14ac:dyDescent="0.25">
      <c r="B55" s="154" t="s">
        <v>21</v>
      </c>
      <c r="C55" s="154"/>
      <c r="D55" s="127"/>
      <c r="E55" s="127">
        <v>13067.4</v>
      </c>
      <c r="F55" s="127">
        <v>8650</v>
      </c>
      <c r="G55" s="33"/>
      <c r="H55" s="33"/>
      <c r="I55" s="34"/>
    </row>
  </sheetData>
  <mergeCells count="27">
    <mergeCell ref="B36:C36"/>
    <mergeCell ref="B40:C40"/>
    <mergeCell ref="D30:I30"/>
    <mergeCell ref="D31:D35"/>
    <mergeCell ref="E31:E35"/>
    <mergeCell ref="F31:F35"/>
    <mergeCell ref="G31:G35"/>
    <mergeCell ref="H31:H35"/>
    <mergeCell ref="I31:I35"/>
    <mergeCell ref="B27:C27"/>
    <mergeCell ref="B16:C16"/>
    <mergeCell ref="D10:I10"/>
    <mergeCell ref="D11:D15"/>
    <mergeCell ref="E11:E15"/>
    <mergeCell ref="F11:F15"/>
    <mergeCell ref="G11:G15"/>
    <mergeCell ref="H11:H15"/>
    <mergeCell ref="I11:I15"/>
    <mergeCell ref="B49:C49"/>
    <mergeCell ref="B55:C55"/>
    <mergeCell ref="D43:I43"/>
    <mergeCell ref="D44:D48"/>
    <mergeCell ref="E44:E48"/>
    <mergeCell ref="F44:F48"/>
    <mergeCell ref="G44:G48"/>
    <mergeCell ref="H44:H48"/>
    <mergeCell ref="I44:I48"/>
  </mergeCells>
  <pageMargins left="0.2" right="0.2" top="0.25" bottom="0.2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0"/>
  <sheetViews>
    <sheetView topLeftCell="CE1" workbookViewId="0">
      <selection activeCell="DF7" sqref="DF7"/>
    </sheetView>
  </sheetViews>
  <sheetFormatPr defaultRowHeight="15" x14ac:dyDescent="0.25"/>
  <cols>
    <col min="1" max="1" width="6" customWidth="1"/>
    <col min="2" max="2" width="12" customWidth="1"/>
    <col min="3" max="3" width="14" customWidth="1"/>
    <col min="4" max="4" width="29" customWidth="1"/>
    <col min="7" max="7" width="7.42578125" customWidth="1"/>
    <col min="8" max="8" width="7.85546875" customWidth="1"/>
    <col min="9" max="9" width="7" customWidth="1"/>
    <col min="10" max="10" width="8.42578125" customWidth="1"/>
    <col min="11" max="11" width="7" customWidth="1"/>
    <col min="12" max="12" width="8.42578125" customWidth="1"/>
    <col min="13" max="13" width="7" customWidth="1"/>
    <col min="14" max="14" width="8.42578125" customWidth="1"/>
    <col min="15" max="15" width="7" customWidth="1"/>
    <col min="16" max="16" width="8.42578125" customWidth="1"/>
    <col min="17" max="17" width="7" customWidth="1"/>
    <col min="18" max="18" width="8.42578125" customWidth="1"/>
    <col min="19" max="19" width="7" customWidth="1"/>
    <col min="20" max="20" width="8.42578125" customWidth="1"/>
    <col min="21" max="21" width="7" customWidth="1"/>
    <col min="22" max="22" width="8.42578125" customWidth="1"/>
    <col min="23" max="23" width="7" customWidth="1"/>
    <col min="24" max="25" width="8.42578125" customWidth="1"/>
    <col min="26" max="26" width="7" customWidth="1"/>
    <col min="27" max="27" width="8.42578125" customWidth="1"/>
    <col min="28" max="28" width="7" customWidth="1"/>
    <col min="29" max="29" width="8.42578125" customWidth="1"/>
    <col min="30" max="30" width="7" customWidth="1"/>
    <col min="31" max="31" width="8.42578125" customWidth="1"/>
    <col min="32" max="32" width="7" customWidth="1"/>
    <col min="33" max="33" width="8.42578125" customWidth="1"/>
    <col min="34" max="34" width="7" customWidth="1"/>
    <col min="35" max="35" width="8.42578125" customWidth="1"/>
    <col min="36" max="36" width="5.28515625" customWidth="1"/>
    <col min="37" max="37" width="9" customWidth="1"/>
    <col min="38" max="38" width="7.42578125" customWidth="1"/>
    <col min="39" max="40" width="7.28515625" customWidth="1"/>
    <col min="41" max="60" width="5" customWidth="1"/>
    <col min="61" max="61" width="8.42578125" customWidth="1"/>
    <col min="62" max="62" width="6.5703125" customWidth="1"/>
    <col min="63" max="63" width="6.42578125" customWidth="1"/>
    <col min="64" max="64" width="6.85546875" customWidth="1"/>
    <col min="65" max="65" width="6.42578125" customWidth="1"/>
    <col min="66" max="66" width="5.28515625" customWidth="1"/>
    <col min="67" max="67" width="6.42578125" customWidth="1"/>
    <col min="68" max="68" width="5.28515625" customWidth="1"/>
    <col min="69" max="69" width="6.42578125" customWidth="1"/>
    <col min="70" max="70" width="5.28515625" customWidth="1"/>
    <col min="71" max="71" width="6.42578125" customWidth="1"/>
    <col min="72" max="72" width="5.28515625" customWidth="1"/>
    <col min="73" max="73" width="6.42578125" customWidth="1"/>
    <col min="74" max="74" width="5.28515625" customWidth="1"/>
    <col min="75" max="75" width="6.42578125" customWidth="1"/>
    <col min="76" max="76" width="5.28515625" customWidth="1"/>
    <col min="77" max="77" width="6.42578125" customWidth="1"/>
    <col min="78" max="78" width="5.28515625" customWidth="1"/>
    <col min="79" max="79" width="6.42578125" customWidth="1"/>
    <col min="80" max="80" width="5.28515625" customWidth="1"/>
    <col min="81" max="83" width="6.42578125" customWidth="1"/>
    <col min="84" max="84" width="4.5703125" customWidth="1"/>
    <col min="85" max="86" width="7.7109375" customWidth="1"/>
    <col min="87" max="87" width="7.5703125" customWidth="1"/>
    <col min="88" max="88" width="6.140625" customWidth="1"/>
    <col min="89" max="89" width="4.42578125" customWidth="1"/>
    <col min="90" max="90" width="6.140625" customWidth="1"/>
    <col min="91" max="91" width="4.42578125" customWidth="1"/>
    <col min="92" max="92" width="6.140625" customWidth="1"/>
    <col min="93" max="93" width="8" customWidth="1"/>
    <col min="94" max="94" width="6.140625" customWidth="1"/>
    <col min="95" max="95" width="4.42578125" customWidth="1"/>
    <col min="96" max="96" width="6.140625" customWidth="1"/>
    <col min="97" max="97" width="4.42578125" customWidth="1"/>
    <col min="98" max="98" width="6.140625" customWidth="1"/>
    <col min="99" max="99" width="4.42578125" customWidth="1"/>
    <col min="100" max="100" width="6.140625" customWidth="1"/>
    <col min="101" max="101" width="4.42578125" customWidth="1"/>
    <col min="102" max="102" width="6.140625" customWidth="1"/>
    <col min="103" max="103" width="4.42578125" customWidth="1"/>
    <col min="104" max="104" width="6.140625" customWidth="1"/>
    <col min="105" max="105" width="4.42578125" customWidth="1"/>
    <col min="106" max="106" width="6.140625" customWidth="1"/>
    <col min="107" max="107" width="4.42578125" customWidth="1"/>
    <col min="108" max="108" width="4.85546875" customWidth="1"/>
    <col min="109" max="109" width="11.5703125" customWidth="1"/>
    <col min="110" max="110" width="7.7109375" customWidth="1"/>
    <col min="111" max="111" width="7.28515625" customWidth="1"/>
    <col min="112" max="112" width="7.140625" customWidth="1"/>
    <col min="113" max="113" width="5.42578125" customWidth="1"/>
    <col min="114" max="114" width="5.85546875" customWidth="1"/>
    <col min="115" max="115" width="5.42578125" customWidth="1"/>
    <col min="116" max="117" width="5.85546875" customWidth="1"/>
    <col min="118" max="118" width="5.42578125" customWidth="1"/>
    <col min="119" max="119" width="5.85546875" customWidth="1"/>
    <col min="120" max="120" width="5.42578125" customWidth="1"/>
    <col min="121" max="121" width="5.85546875" customWidth="1"/>
    <col min="122" max="122" width="5.42578125" customWidth="1"/>
    <col min="123" max="124" width="5.85546875" customWidth="1"/>
    <col min="125" max="125" width="5.42578125" customWidth="1"/>
    <col min="126" max="126" width="5.85546875" customWidth="1"/>
    <col min="127" max="127" width="5.42578125" customWidth="1"/>
    <col min="128" max="128" width="5.85546875" customWidth="1"/>
    <col min="129" max="129" width="5.42578125" customWidth="1"/>
    <col min="130" max="131" width="5.85546875" customWidth="1"/>
  </cols>
  <sheetData>
    <row r="1" spans="1:131" x14ac:dyDescent="0.25">
      <c r="A1" s="5" t="s">
        <v>88</v>
      </c>
    </row>
    <row r="3" spans="1:131" ht="29.25" customHeight="1" x14ac:dyDescent="0.25">
      <c r="B3" s="160" t="s">
        <v>23</v>
      </c>
      <c r="C3" s="160"/>
      <c r="D3" s="160" t="s">
        <v>89</v>
      </c>
      <c r="E3" s="160" t="s">
        <v>184</v>
      </c>
      <c r="F3" s="160"/>
      <c r="G3" s="160"/>
      <c r="H3" s="160" t="s">
        <v>91</v>
      </c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 t="s">
        <v>90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 t="s">
        <v>92</v>
      </c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 t="s">
        <v>40</v>
      </c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 t="s">
        <v>93</v>
      </c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</row>
    <row r="4" spans="1:131" ht="126" customHeight="1" x14ac:dyDescent="0.25">
      <c r="B4" s="14" t="s">
        <v>3</v>
      </c>
      <c r="C4" s="14" t="s">
        <v>49</v>
      </c>
      <c r="D4" s="160"/>
      <c r="E4" s="67" t="s">
        <v>24</v>
      </c>
      <c r="F4" s="67" t="s">
        <v>25</v>
      </c>
      <c r="G4" s="67" t="s">
        <v>26</v>
      </c>
      <c r="H4" s="17" t="s">
        <v>27</v>
      </c>
      <c r="I4" s="66" t="s">
        <v>203</v>
      </c>
      <c r="J4" s="66" t="s">
        <v>204</v>
      </c>
      <c r="K4" s="66" t="s">
        <v>205</v>
      </c>
      <c r="L4" s="66" t="s">
        <v>206</v>
      </c>
      <c r="M4" s="66" t="s">
        <v>207</v>
      </c>
      <c r="N4" s="66" t="s">
        <v>208</v>
      </c>
      <c r="O4" s="66" t="s">
        <v>209</v>
      </c>
      <c r="P4" s="66" t="s">
        <v>210</v>
      </c>
      <c r="Q4" s="66" t="s">
        <v>211</v>
      </c>
      <c r="R4" s="66" t="s">
        <v>212</v>
      </c>
      <c r="S4" s="66" t="s">
        <v>213</v>
      </c>
      <c r="T4" s="66" t="s">
        <v>214</v>
      </c>
      <c r="U4" s="66" t="s">
        <v>215</v>
      </c>
      <c r="V4" s="66" t="s">
        <v>216</v>
      </c>
      <c r="W4" s="66" t="s">
        <v>217</v>
      </c>
      <c r="X4" s="66" t="s">
        <v>218</v>
      </c>
      <c r="Y4" s="66" t="s">
        <v>219</v>
      </c>
      <c r="Z4" s="66" t="s">
        <v>220</v>
      </c>
      <c r="AA4" s="66" t="s">
        <v>221</v>
      </c>
      <c r="AB4" s="66" t="s">
        <v>222</v>
      </c>
      <c r="AC4" s="66" t="s">
        <v>223</v>
      </c>
      <c r="AD4" s="66" t="s">
        <v>224</v>
      </c>
      <c r="AE4" s="66"/>
      <c r="AF4" s="66"/>
      <c r="AG4" s="66"/>
      <c r="AH4" s="66"/>
      <c r="AI4" s="66"/>
      <c r="AJ4" s="68" t="s">
        <v>28</v>
      </c>
      <c r="AK4" s="17" t="s">
        <v>27</v>
      </c>
      <c r="AL4" s="66" t="s">
        <v>203</v>
      </c>
      <c r="AM4" s="66" t="s">
        <v>204</v>
      </c>
      <c r="AN4" s="66" t="s">
        <v>205</v>
      </c>
      <c r="AO4" s="66" t="s">
        <v>206</v>
      </c>
      <c r="AP4" s="66" t="s">
        <v>207</v>
      </c>
      <c r="AQ4" s="66" t="s">
        <v>208</v>
      </c>
      <c r="AR4" s="66" t="s">
        <v>209</v>
      </c>
      <c r="AS4" s="66" t="s">
        <v>210</v>
      </c>
      <c r="AT4" s="66" t="s">
        <v>211</v>
      </c>
      <c r="AU4" s="66" t="s">
        <v>212</v>
      </c>
      <c r="AV4" s="66" t="s">
        <v>213</v>
      </c>
      <c r="AW4" s="66" t="s">
        <v>214</v>
      </c>
      <c r="AX4" s="66" t="s">
        <v>215</v>
      </c>
      <c r="AY4" s="66" t="s">
        <v>216</v>
      </c>
      <c r="AZ4" s="66" t="s">
        <v>217</v>
      </c>
      <c r="BA4" s="66" t="s">
        <v>218</v>
      </c>
      <c r="BB4" s="66" t="s">
        <v>219</v>
      </c>
      <c r="BC4" s="66" t="s">
        <v>220</v>
      </c>
      <c r="BD4" s="66" t="s">
        <v>221</v>
      </c>
      <c r="BE4" s="66" t="s">
        <v>222</v>
      </c>
      <c r="BF4" s="66" t="s">
        <v>223</v>
      </c>
      <c r="BG4" s="66" t="s">
        <v>224</v>
      </c>
      <c r="BH4" s="68" t="s">
        <v>28</v>
      </c>
      <c r="BI4" s="17" t="s">
        <v>27</v>
      </c>
      <c r="BJ4" s="66" t="s">
        <v>203</v>
      </c>
      <c r="BK4" s="66" t="s">
        <v>204</v>
      </c>
      <c r="BL4" s="66" t="s">
        <v>205</v>
      </c>
      <c r="BM4" s="66" t="s">
        <v>206</v>
      </c>
      <c r="BN4" s="66" t="s">
        <v>207</v>
      </c>
      <c r="BO4" s="66" t="s">
        <v>208</v>
      </c>
      <c r="BP4" s="66" t="s">
        <v>209</v>
      </c>
      <c r="BQ4" s="66" t="s">
        <v>210</v>
      </c>
      <c r="BR4" s="66" t="s">
        <v>211</v>
      </c>
      <c r="BS4" s="66" t="s">
        <v>212</v>
      </c>
      <c r="BT4" s="66" t="s">
        <v>213</v>
      </c>
      <c r="BU4" s="66" t="s">
        <v>214</v>
      </c>
      <c r="BV4" s="66" t="s">
        <v>215</v>
      </c>
      <c r="BW4" s="66" t="s">
        <v>216</v>
      </c>
      <c r="BX4" s="66" t="s">
        <v>217</v>
      </c>
      <c r="BY4" s="66" t="s">
        <v>218</v>
      </c>
      <c r="BZ4" s="66" t="s">
        <v>219</v>
      </c>
      <c r="CA4" s="66" t="s">
        <v>220</v>
      </c>
      <c r="CB4" s="66" t="s">
        <v>221</v>
      </c>
      <c r="CC4" s="66" t="s">
        <v>222</v>
      </c>
      <c r="CD4" s="66" t="s">
        <v>223</v>
      </c>
      <c r="CE4" s="66" t="s">
        <v>224</v>
      </c>
      <c r="CF4" s="68" t="s">
        <v>28</v>
      </c>
      <c r="CG4" s="17" t="s">
        <v>27</v>
      </c>
      <c r="CH4" s="66" t="s">
        <v>203</v>
      </c>
      <c r="CI4" s="66" t="s">
        <v>204</v>
      </c>
      <c r="CJ4" s="66" t="s">
        <v>205</v>
      </c>
      <c r="CK4" s="66" t="s">
        <v>206</v>
      </c>
      <c r="CL4" s="66" t="s">
        <v>207</v>
      </c>
      <c r="CM4" s="66" t="s">
        <v>208</v>
      </c>
      <c r="CN4" s="66" t="s">
        <v>209</v>
      </c>
      <c r="CO4" s="66" t="s">
        <v>210</v>
      </c>
      <c r="CP4" s="66" t="s">
        <v>211</v>
      </c>
      <c r="CQ4" s="66" t="s">
        <v>212</v>
      </c>
      <c r="CR4" s="66" t="s">
        <v>213</v>
      </c>
      <c r="CS4" s="66" t="s">
        <v>214</v>
      </c>
      <c r="CT4" s="66" t="s">
        <v>215</v>
      </c>
      <c r="CU4" s="66" t="s">
        <v>216</v>
      </c>
      <c r="CV4" s="66" t="s">
        <v>217</v>
      </c>
      <c r="CW4" s="66" t="s">
        <v>218</v>
      </c>
      <c r="CX4" s="66" t="s">
        <v>219</v>
      </c>
      <c r="CY4" s="66" t="s">
        <v>220</v>
      </c>
      <c r="CZ4" s="66" t="s">
        <v>221</v>
      </c>
      <c r="DA4" s="66" t="s">
        <v>222</v>
      </c>
      <c r="DB4" s="66" t="s">
        <v>223</v>
      </c>
      <c r="DC4" s="66" t="s">
        <v>224</v>
      </c>
      <c r="DD4" s="68" t="s">
        <v>28</v>
      </c>
      <c r="DE4" s="17" t="s">
        <v>27</v>
      </c>
      <c r="DF4" s="66" t="s">
        <v>203</v>
      </c>
      <c r="DG4" s="66" t="s">
        <v>204</v>
      </c>
      <c r="DH4" s="66" t="s">
        <v>205</v>
      </c>
      <c r="DI4" s="66" t="s">
        <v>206</v>
      </c>
      <c r="DJ4" s="66" t="s">
        <v>207</v>
      </c>
      <c r="DK4" s="66" t="s">
        <v>208</v>
      </c>
      <c r="DL4" s="66" t="s">
        <v>209</v>
      </c>
      <c r="DM4" s="66" t="s">
        <v>210</v>
      </c>
      <c r="DN4" s="66" t="s">
        <v>211</v>
      </c>
      <c r="DO4" s="66" t="s">
        <v>212</v>
      </c>
      <c r="DP4" s="66" t="s">
        <v>213</v>
      </c>
      <c r="DQ4" s="66" t="s">
        <v>214</v>
      </c>
      <c r="DR4" s="66" t="s">
        <v>215</v>
      </c>
      <c r="DS4" s="66" t="s">
        <v>216</v>
      </c>
      <c r="DT4" s="66" t="s">
        <v>217</v>
      </c>
      <c r="DU4" s="66" t="s">
        <v>218</v>
      </c>
      <c r="DV4" s="66" t="s">
        <v>219</v>
      </c>
      <c r="DW4" s="66" t="s">
        <v>220</v>
      </c>
      <c r="DX4" s="66" t="s">
        <v>221</v>
      </c>
      <c r="DY4" s="66" t="s">
        <v>222</v>
      </c>
      <c r="DZ4" s="66" t="s">
        <v>223</v>
      </c>
      <c r="EA4" s="66" t="s">
        <v>224</v>
      </c>
    </row>
    <row r="5" spans="1:131" ht="38.25" x14ac:dyDescent="0.25">
      <c r="B5" s="55">
        <v>1092</v>
      </c>
      <c r="C5" s="55"/>
      <c r="D5" s="55" t="s">
        <v>202</v>
      </c>
      <c r="E5" s="56"/>
      <c r="F5" s="56"/>
      <c r="G5" s="56"/>
      <c r="H5" s="69">
        <f>I5+J5+AJ5</f>
        <v>0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69">
        <f>AL5+AM5+BH5</f>
        <v>0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69">
        <f>BJ5+BK5+CF5</f>
        <v>0</v>
      </c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69">
        <f>CH5+CI5+DD5</f>
        <v>0</v>
      </c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69">
        <v>0</v>
      </c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</row>
    <row r="6" spans="1:131" ht="38.25" x14ac:dyDescent="0.25">
      <c r="B6" s="55"/>
      <c r="C6" s="55">
        <v>11001</v>
      </c>
      <c r="D6" s="55" t="s">
        <v>202</v>
      </c>
      <c r="E6" s="56">
        <v>3</v>
      </c>
      <c r="F6" s="56">
        <v>3</v>
      </c>
      <c r="G6" s="56">
        <v>1</v>
      </c>
      <c r="H6" s="112">
        <f>SUM(I6,J6:AB6)</f>
        <v>719817.29999999981</v>
      </c>
      <c r="I6" s="111">
        <v>513308.6</v>
      </c>
      <c r="J6" s="56">
        <v>128005.3</v>
      </c>
      <c r="K6" s="56">
        <v>19344</v>
      </c>
      <c r="L6" s="56">
        <v>10468.6</v>
      </c>
      <c r="M6" s="56">
        <v>538.9</v>
      </c>
      <c r="N6" s="56">
        <v>2058.3000000000002</v>
      </c>
      <c r="O6" s="56">
        <v>555</v>
      </c>
      <c r="P6" s="56">
        <v>7298.3</v>
      </c>
      <c r="Q6" s="56"/>
      <c r="R6" s="56">
        <v>1618</v>
      </c>
      <c r="S6" s="56">
        <v>4086.6</v>
      </c>
      <c r="T6" s="56"/>
      <c r="U6" s="56">
        <v>8743.1</v>
      </c>
      <c r="V6" s="56">
        <v>55.1</v>
      </c>
      <c r="W6" s="56">
        <v>897.6</v>
      </c>
      <c r="X6" s="56">
        <v>2746.7</v>
      </c>
      <c r="Y6" s="56">
        <v>867.2</v>
      </c>
      <c r="Z6" s="56">
        <v>17371.7</v>
      </c>
      <c r="AA6" s="56">
        <v>1224.7</v>
      </c>
      <c r="AB6" s="56">
        <v>629.6</v>
      </c>
      <c r="AC6" s="56"/>
      <c r="AD6" s="56"/>
      <c r="AE6" s="56"/>
      <c r="AF6" s="56"/>
      <c r="AG6" s="56"/>
      <c r="AH6" s="56"/>
      <c r="AI6" s="56"/>
      <c r="AJ6" s="56"/>
      <c r="AK6" s="69">
        <f>SUM(AL6:BG6)</f>
        <v>848607.9</v>
      </c>
      <c r="AL6" s="56">
        <v>676389.9</v>
      </c>
      <c r="AM6" s="56">
        <v>69366.600000000006</v>
      </c>
      <c r="AN6" s="56">
        <v>20806.900000000001</v>
      </c>
      <c r="AO6" s="56">
        <v>12422.7</v>
      </c>
      <c r="AP6" s="56">
        <v>1596</v>
      </c>
      <c r="AQ6" s="56">
        <v>4236.8999999999996</v>
      </c>
      <c r="AR6" s="56">
        <v>650</v>
      </c>
      <c r="AS6" s="56">
        <v>12000</v>
      </c>
      <c r="AT6" s="56">
        <v>300</v>
      </c>
      <c r="AU6" s="56">
        <v>2430</v>
      </c>
      <c r="AV6" s="56">
        <v>3571.4</v>
      </c>
      <c r="AW6" s="56">
        <v>100</v>
      </c>
      <c r="AX6" s="56">
        <v>15790</v>
      </c>
      <c r="AY6" s="56">
        <v>300</v>
      </c>
      <c r="AZ6" s="56">
        <v>7622.4</v>
      </c>
      <c r="BA6" s="56">
        <v>1900</v>
      </c>
      <c r="BB6" s="56">
        <v>2346.6</v>
      </c>
      <c r="BC6" s="56">
        <v>14470</v>
      </c>
      <c r="BD6" s="56">
        <v>1516.5</v>
      </c>
      <c r="BE6" s="56">
        <v>792</v>
      </c>
      <c r="BF6" s="56"/>
      <c r="BG6" s="56"/>
      <c r="BH6" s="56"/>
      <c r="BI6" s="69">
        <f>SUM(BJ6:CE6)</f>
        <v>851661.09999999986</v>
      </c>
      <c r="BJ6" s="56">
        <v>678821.7</v>
      </c>
      <c r="BK6" s="56">
        <v>65332.800000000003</v>
      </c>
      <c r="BL6" s="56">
        <v>25219.7</v>
      </c>
      <c r="BM6" s="56">
        <v>12422.7</v>
      </c>
      <c r="BN6" s="56">
        <v>1596</v>
      </c>
      <c r="BO6" s="56">
        <v>4203.2</v>
      </c>
      <c r="BP6" s="56">
        <v>650</v>
      </c>
      <c r="BQ6" s="56">
        <v>12000</v>
      </c>
      <c r="BR6" s="56">
        <v>300</v>
      </c>
      <c r="BS6" s="56">
        <v>4330</v>
      </c>
      <c r="BT6" s="56">
        <v>5588</v>
      </c>
      <c r="BU6" s="56">
        <v>100</v>
      </c>
      <c r="BV6" s="56">
        <v>15790</v>
      </c>
      <c r="BW6" s="56">
        <v>300</v>
      </c>
      <c r="BX6" s="56">
        <v>2500</v>
      </c>
      <c r="BY6" s="56">
        <v>1900</v>
      </c>
      <c r="BZ6" s="56">
        <v>1267.4000000000001</v>
      </c>
      <c r="CA6" s="56">
        <v>17010.599999999999</v>
      </c>
      <c r="CB6" s="56">
        <v>1537</v>
      </c>
      <c r="CC6" s="56">
        <v>792</v>
      </c>
      <c r="CD6" s="56"/>
      <c r="CE6" s="56"/>
      <c r="CF6" s="56"/>
      <c r="CG6" s="69">
        <f>SUM(CH6:DC6)</f>
        <v>854283.99999999988</v>
      </c>
      <c r="CH6" s="56">
        <v>684551.6</v>
      </c>
      <c r="CI6" s="56">
        <v>65739.100000000006</v>
      </c>
      <c r="CJ6" s="56">
        <v>25706.400000000001</v>
      </c>
      <c r="CK6" s="56">
        <v>12422.7</v>
      </c>
      <c r="CL6" s="56">
        <v>1596</v>
      </c>
      <c r="CM6" s="56">
        <v>4203.2</v>
      </c>
      <c r="CN6" s="56">
        <v>650</v>
      </c>
      <c r="CO6" s="56">
        <v>12000</v>
      </c>
      <c r="CP6" s="56">
        <v>300</v>
      </c>
      <c r="CQ6" s="56">
        <v>1830</v>
      </c>
      <c r="CR6" s="56">
        <v>5588</v>
      </c>
      <c r="CS6" s="56">
        <v>100</v>
      </c>
      <c r="CT6" s="56">
        <v>15790</v>
      </c>
      <c r="CU6" s="56">
        <v>300</v>
      </c>
      <c r="CV6" s="56">
        <v>1000</v>
      </c>
      <c r="CW6" s="56">
        <v>1900</v>
      </c>
      <c r="CX6" s="56">
        <v>1267.4000000000001</v>
      </c>
      <c r="CY6" s="56">
        <v>17010.599999999999</v>
      </c>
      <c r="CZ6" s="56">
        <v>1537</v>
      </c>
      <c r="DA6" s="56">
        <v>792</v>
      </c>
      <c r="DB6" s="56"/>
      <c r="DC6" s="56"/>
      <c r="DD6" s="56"/>
      <c r="DE6" s="69">
        <f>SUM(DF6:EA6)</f>
        <v>857877.79999999993</v>
      </c>
      <c r="DF6" s="56">
        <v>687660.9</v>
      </c>
      <c r="DG6" s="56">
        <v>65665.5</v>
      </c>
      <c r="DH6" s="56">
        <v>26264.5</v>
      </c>
      <c r="DI6" s="56">
        <v>12422.7</v>
      </c>
      <c r="DJ6" s="56">
        <v>1596</v>
      </c>
      <c r="DK6" s="56">
        <v>4203.2</v>
      </c>
      <c r="DL6" s="56">
        <v>650</v>
      </c>
      <c r="DM6" s="56">
        <v>12000</v>
      </c>
      <c r="DN6" s="56">
        <v>300</v>
      </c>
      <c r="DO6" s="56">
        <v>1830</v>
      </c>
      <c r="DP6" s="56">
        <v>5588</v>
      </c>
      <c r="DQ6" s="56">
        <v>100</v>
      </c>
      <c r="DR6" s="56">
        <v>15790</v>
      </c>
      <c r="DS6" s="56">
        <v>300</v>
      </c>
      <c r="DT6" s="56">
        <v>1000</v>
      </c>
      <c r="DU6" s="56">
        <v>1900</v>
      </c>
      <c r="DV6" s="56">
        <v>1267.4000000000001</v>
      </c>
      <c r="DW6" s="56">
        <v>17010.599999999999</v>
      </c>
      <c r="DX6" s="56">
        <v>1537</v>
      </c>
      <c r="DY6" s="56">
        <v>792</v>
      </c>
      <c r="DZ6" s="56"/>
      <c r="EA6" s="56"/>
    </row>
    <row r="7" spans="1:131" ht="25.5" x14ac:dyDescent="0.25">
      <c r="B7" s="55"/>
      <c r="C7" s="55">
        <v>1002</v>
      </c>
      <c r="D7" s="55" t="s">
        <v>199</v>
      </c>
      <c r="E7" s="56">
        <v>3</v>
      </c>
      <c r="F7" s="56">
        <v>3</v>
      </c>
      <c r="G7" s="56">
        <v>1</v>
      </c>
      <c r="H7" s="69">
        <f>I7+AD7+J7</f>
        <v>13646.3</v>
      </c>
      <c r="I7" s="56"/>
      <c r="J7" s="56">
        <v>10448.799999999999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>
        <v>3197.5</v>
      </c>
      <c r="AE7" s="56"/>
      <c r="AF7" s="56"/>
      <c r="AG7" s="56"/>
      <c r="AH7" s="56"/>
      <c r="AI7" s="56"/>
      <c r="AJ7" s="56"/>
      <c r="AK7" s="69">
        <f>SUM(AL7:BG7)</f>
        <v>17233.5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>
        <v>17233.5</v>
      </c>
      <c r="BG7" s="56"/>
      <c r="BH7" s="56"/>
      <c r="BI7" s="69">
        <f>SUM(BJ7:CE7)</f>
        <v>17206.2</v>
      </c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>
        <v>17206.2</v>
      </c>
      <c r="CE7" s="56"/>
      <c r="CF7" s="56"/>
      <c r="CG7" s="69">
        <f>SUM(CH7:DC7)</f>
        <v>17085.7</v>
      </c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>
        <v>17085.7</v>
      </c>
      <c r="DC7" s="56"/>
      <c r="DD7" s="56"/>
      <c r="DE7" s="69">
        <f>SUM(DF7:EA7)</f>
        <v>17157.599999999999</v>
      </c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>
        <v>17157.599999999999</v>
      </c>
      <c r="EA7" s="56"/>
    </row>
    <row r="8" spans="1:131" ht="38.25" x14ac:dyDescent="0.25">
      <c r="B8" s="55"/>
      <c r="C8" s="55">
        <v>31001</v>
      </c>
      <c r="D8" s="55" t="s">
        <v>200</v>
      </c>
      <c r="E8" s="56">
        <v>3</v>
      </c>
      <c r="F8" s="56">
        <v>3</v>
      </c>
      <c r="G8" s="56">
        <v>1</v>
      </c>
      <c r="H8" s="69">
        <f>I8+J8+AJ8</f>
        <v>0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69">
        <f>SUM(AL8:BG8)</f>
        <v>13067.4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>
        <v>13067.4</v>
      </c>
      <c r="BH8" s="56"/>
      <c r="BI8" s="69">
        <f>SUM(BJ8:CE8)</f>
        <v>8650</v>
      </c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>
        <v>8650</v>
      </c>
      <c r="CF8" s="56"/>
      <c r="CG8" s="69">
        <f>SUM(CH8:DC8)</f>
        <v>0</v>
      </c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69">
        <f>SUM(DF8:EA8)</f>
        <v>0</v>
      </c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</row>
    <row r="9" spans="1:131" x14ac:dyDescent="0.25">
      <c r="B9" s="161" t="s">
        <v>99</v>
      </c>
      <c r="C9" s="162"/>
      <c r="D9" s="163"/>
      <c r="E9" s="16" t="s">
        <v>82</v>
      </c>
      <c r="F9" s="16" t="s">
        <v>82</v>
      </c>
      <c r="G9" s="16" t="s">
        <v>82</v>
      </c>
      <c r="H9" s="43">
        <f t="shared" ref="H9" si="0">SUM(H5:H8)</f>
        <v>733463.59999999986</v>
      </c>
      <c r="I9" s="43">
        <f t="shared" ref="I9:L9" si="1">SUM(I5:I8)</f>
        <v>513308.6</v>
      </c>
      <c r="J9" s="43">
        <f t="shared" ref="J9:AJ9" si="2">SUM(J5:J8)</f>
        <v>138454.1</v>
      </c>
      <c r="K9" s="110">
        <f t="shared" si="1"/>
        <v>19344</v>
      </c>
      <c r="L9" s="110">
        <f t="shared" si="1"/>
        <v>10468.6</v>
      </c>
      <c r="M9" s="110">
        <f t="shared" ref="M9:T9" si="3">SUM(M5:M8)</f>
        <v>538.9</v>
      </c>
      <c r="N9" s="110">
        <f t="shared" si="3"/>
        <v>2058.3000000000002</v>
      </c>
      <c r="O9" s="110">
        <f t="shared" si="3"/>
        <v>555</v>
      </c>
      <c r="P9" s="110">
        <f t="shared" si="3"/>
        <v>7298.3</v>
      </c>
      <c r="Q9" s="110">
        <f t="shared" si="3"/>
        <v>0</v>
      </c>
      <c r="R9" s="110">
        <f t="shared" si="3"/>
        <v>1618</v>
      </c>
      <c r="S9" s="110">
        <f t="shared" si="3"/>
        <v>4086.6</v>
      </c>
      <c r="T9" s="110">
        <f t="shared" si="3"/>
        <v>0</v>
      </c>
      <c r="U9" s="110">
        <f t="shared" ref="U9:AE9" si="4">SUM(U5:U8)</f>
        <v>8743.1</v>
      </c>
      <c r="V9" s="110">
        <f t="shared" si="4"/>
        <v>55.1</v>
      </c>
      <c r="W9" s="110">
        <f t="shared" si="4"/>
        <v>897.6</v>
      </c>
      <c r="X9" s="110">
        <f t="shared" si="4"/>
        <v>2746.7</v>
      </c>
      <c r="Y9" s="110">
        <f t="shared" si="4"/>
        <v>867.2</v>
      </c>
      <c r="Z9" s="110">
        <f t="shared" si="4"/>
        <v>17371.7</v>
      </c>
      <c r="AA9" s="110">
        <f t="shared" si="4"/>
        <v>1224.7</v>
      </c>
      <c r="AB9" s="110">
        <f t="shared" si="4"/>
        <v>629.6</v>
      </c>
      <c r="AC9" s="110">
        <f t="shared" si="4"/>
        <v>0</v>
      </c>
      <c r="AD9" s="110">
        <f t="shared" si="4"/>
        <v>3197.5</v>
      </c>
      <c r="AE9" s="110">
        <f t="shared" si="4"/>
        <v>0</v>
      </c>
      <c r="AF9" s="110">
        <f t="shared" ref="AF9:AI9" si="5">SUM(AF5:AF8)</f>
        <v>0</v>
      </c>
      <c r="AG9" s="110">
        <f t="shared" si="5"/>
        <v>0</v>
      </c>
      <c r="AH9" s="110">
        <f t="shared" si="5"/>
        <v>0</v>
      </c>
      <c r="AI9" s="110">
        <f t="shared" si="5"/>
        <v>0</v>
      </c>
      <c r="AJ9" s="43">
        <f t="shared" si="2"/>
        <v>0</v>
      </c>
      <c r="AK9" s="43">
        <f t="shared" ref="AK9" si="6">SUM(AK5:AK8)</f>
        <v>878908.8</v>
      </c>
      <c r="AL9" s="43">
        <f t="shared" ref="AL9:AM9" si="7">SUM(AL5:AL8)</f>
        <v>676389.9</v>
      </c>
      <c r="AM9" s="43">
        <f t="shared" si="7"/>
        <v>69366.600000000006</v>
      </c>
      <c r="AN9" s="110">
        <f t="shared" ref="AN9:AQ9" si="8">SUM(AN5:AN8)</f>
        <v>20806.900000000001</v>
      </c>
      <c r="AO9" s="110">
        <f t="shared" si="8"/>
        <v>12422.7</v>
      </c>
      <c r="AP9" s="110">
        <f t="shared" si="8"/>
        <v>1596</v>
      </c>
      <c r="AQ9" s="110">
        <f t="shared" si="8"/>
        <v>4236.8999999999996</v>
      </c>
      <c r="AR9" s="110">
        <f t="shared" ref="AR9:AY9" si="9">SUM(AR5:AR8)</f>
        <v>650</v>
      </c>
      <c r="AS9" s="110">
        <f t="shared" si="9"/>
        <v>12000</v>
      </c>
      <c r="AT9" s="110">
        <f t="shared" si="9"/>
        <v>300</v>
      </c>
      <c r="AU9" s="110">
        <f t="shared" si="9"/>
        <v>2430</v>
      </c>
      <c r="AV9" s="110">
        <f t="shared" si="9"/>
        <v>3571.4</v>
      </c>
      <c r="AW9" s="110">
        <f t="shared" si="9"/>
        <v>100</v>
      </c>
      <c r="AX9" s="110">
        <f t="shared" si="9"/>
        <v>15790</v>
      </c>
      <c r="AY9" s="110">
        <f t="shared" si="9"/>
        <v>300</v>
      </c>
      <c r="AZ9" s="110">
        <f t="shared" ref="AZ9:BG9" si="10">SUM(AZ5:AZ8)</f>
        <v>7622.4</v>
      </c>
      <c r="BA9" s="110">
        <f t="shared" si="10"/>
        <v>1900</v>
      </c>
      <c r="BB9" s="110">
        <f t="shared" si="10"/>
        <v>2346.6</v>
      </c>
      <c r="BC9" s="110">
        <f t="shared" si="10"/>
        <v>14470</v>
      </c>
      <c r="BD9" s="110">
        <f t="shared" si="10"/>
        <v>1516.5</v>
      </c>
      <c r="BE9" s="110">
        <f t="shared" si="10"/>
        <v>792</v>
      </c>
      <c r="BF9" s="110">
        <f t="shared" si="10"/>
        <v>17233.5</v>
      </c>
      <c r="BG9" s="110">
        <f t="shared" si="10"/>
        <v>13067.4</v>
      </c>
      <c r="BH9" s="43">
        <f t="shared" ref="BH9" si="11">SUM(BH5:BH8)</f>
        <v>0</v>
      </c>
      <c r="BI9" s="43">
        <f t="shared" ref="BI9:BJ9" si="12">SUM(BI5:BI8)</f>
        <v>877517.29999999981</v>
      </c>
      <c r="BJ9" s="43">
        <f t="shared" si="12"/>
        <v>678821.7</v>
      </c>
      <c r="BK9" s="43">
        <f t="shared" ref="BK9:BL9" si="13">SUM(BK5:BK8)</f>
        <v>65332.800000000003</v>
      </c>
      <c r="BL9" s="110">
        <f t="shared" si="13"/>
        <v>25219.7</v>
      </c>
      <c r="BM9" s="110">
        <f t="shared" ref="BM9:BP9" si="14">SUM(BM5:BM8)</f>
        <v>12422.7</v>
      </c>
      <c r="BN9" s="110">
        <f t="shared" si="14"/>
        <v>1596</v>
      </c>
      <c r="BO9" s="110">
        <f t="shared" si="14"/>
        <v>4203.2</v>
      </c>
      <c r="BP9" s="110">
        <f t="shared" si="14"/>
        <v>650</v>
      </c>
      <c r="BQ9" s="110">
        <f t="shared" ref="BQ9:BX9" si="15">SUM(BQ5:BQ8)</f>
        <v>12000</v>
      </c>
      <c r="BR9" s="110">
        <f t="shared" si="15"/>
        <v>300</v>
      </c>
      <c r="BS9" s="110">
        <f t="shared" si="15"/>
        <v>4330</v>
      </c>
      <c r="BT9" s="110">
        <f t="shared" si="15"/>
        <v>5588</v>
      </c>
      <c r="BU9" s="110">
        <f t="shared" si="15"/>
        <v>100</v>
      </c>
      <c r="BV9" s="110">
        <f t="shared" si="15"/>
        <v>15790</v>
      </c>
      <c r="BW9" s="110">
        <f t="shared" si="15"/>
        <v>300</v>
      </c>
      <c r="BX9" s="110">
        <f t="shared" si="15"/>
        <v>2500</v>
      </c>
      <c r="BY9" s="110">
        <f t="shared" ref="BY9:CE9" si="16">SUM(BY5:BY8)</f>
        <v>1900</v>
      </c>
      <c r="BZ9" s="110">
        <f t="shared" si="16"/>
        <v>1267.4000000000001</v>
      </c>
      <c r="CA9" s="110">
        <f t="shared" si="16"/>
        <v>17010.599999999999</v>
      </c>
      <c r="CB9" s="110">
        <f t="shared" si="16"/>
        <v>1537</v>
      </c>
      <c r="CC9" s="110">
        <f t="shared" si="16"/>
        <v>792</v>
      </c>
      <c r="CD9" s="110">
        <f t="shared" si="16"/>
        <v>17206.2</v>
      </c>
      <c r="CE9" s="110">
        <f t="shared" si="16"/>
        <v>8650</v>
      </c>
      <c r="CF9" s="43">
        <f t="shared" ref="CF9:CG9" si="17">SUM(CF5:CF8)</f>
        <v>0</v>
      </c>
      <c r="CG9" s="43">
        <f t="shared" si="17"/>
        <v>871369.69999999984</v>
      </c>
      <c r="CH9" s="43">
        <f t="shared" ref="CH9:CK9" si="18">SUM(CH5:CH8)</f>
        <v>684551.6</v>
      </c>
      <c r="CI9" s="43">
        <f t="shared" ref="CI9:DD9" si="19">SUM(CI5:CI8)</f>
        <v>65739.100000000006</v>
      </c>
      <c r="CJ9" s="110">
        <f t="shared" si="18"/>
        <v>25706.400000000001</v>
      </c>
      <c r="CK9" s="110">
        <f t="shared" si="18"/>
        <v>12422.7</v>
      </c>
      <c r="CL9" s="110">
        <f t="shared" ref="CL9:CS9" si="20">SUM(CL5:CL8)</f>
        <v>1596</v>
      </c>
      <c r="CM9" s="110">
        <f t="shared" si="20"/>
        <v>4203.2</v>
      </c>
      <c r="CN9" s="110">
        <f t="shared" si="20"/>
        <v>650</v>
      </c>
      <c r="CO9" s="110">
        <f t="shared" si="20"/>
        <v>12000</v>
      </c>
      <c r="CP9" s="110">
        <f t="shared" si="20"/>
        <v>300</v>
      </c>
      <c r="CQ9" s="110">
        <f t="shared" si="20"/>
        <v>1830</v>
      </c>
      <c r="CR9" s="110">
        <f t="shared" si="20"/>
        <v>5588</v>
      </c>
      <c r="CS9" s="110">
        <f t="shared" si="20"/>
        <v>100</v>
      </c>
      <c r="CT9" s="110">
        <f t="shared" ref="CT9:DC9" si="21">SUM(CT5:CT8)</f>
        <v>15790</v>
      </c>
      <c r="CU9" s="110">
        <f t="shared" si="21"/>
        <v>300</v>
      </c>
      <c r="CV9" s="110">
        <f t="shared" si="21"/>
        <v>1000</v>
      </c>
      <c r="CW9" s="110">
        <f t="shared" si="21"/>
        <v>1900</v>
      </c>
      <c r="CX9" s="110">
        <f t="shared" si="21"/>
        <v>1267.4000000000001</v>
      </c>
      <c r="CY9" s="110">
        <f t="shared" si="21"/>
        <v>17010.599999999999</v>
      </c>
      <c r="CZ9" s="110">
        <f t="shared" si="21"/>
        <v>1537</v>
      </c>
      <c r="DA9" s="110">
        <f t="shared" si="21"/>
        <v>792</v>
      </c>
      <c r="DB9" s="110">
        <f t="shared" si="21"/>
        <v>17085.7</v>
      </c>
      <c r="DC9" s="110">
        <f t="shared" si="21"/>
        <v>0</v>
      </c>
      <c r="DD9" s="43">
        <f t="shared" si="19"/>
        <v>0</v>
      </c>
      <c r="DE9" s="69">
        <f>SUM(DF9:EA9)</f>
        <v>875035.39999999991</v>
      </c>
      <c r="DF9" s="43">
        <f t="shared" ref="DF9:DG9" si="22">SUM(DF5:DF8)</f>
        <v>687660.9</v>
      </c>
      <c r="DG9" s="43">
        <f t="shared" si="22"/>
        <v>65665.5</v>
      </c>
      <c r="DH9" s="110">
        <f t="shared" ref="DH9:DK9" si="23">SUM(DH5:DH8)</f>
        <v>26264.5</v>
      </c>
      <c r="DI9" s="110">
        <f t="shared" si="23"/>
        <v>12422.7</v>
      </c>
      <c r="DJ9" s="110">
        <f t="shared" si="23"/>
        <v>1596</v>
      </c>
      <c r="DK9" s="110">
        <f t="shared" si="23"/>
        <v>4203.2</v>
      </c>
      <c r="DL9" s="110">
        <f t="shared" ref="DL9:DR9" si="24">SUM(DL5:DL8)</f>
        <v>650</v>
      </c>
      <c r="DM9" s="110">
        <f t="shared" si="24"/>
        <v>12000</v>
      </c>
      <c r="DN9" s="110">
        <f t="shared" si="24"/>
        <v>300</v>
      </c>
      <c r="DO9" s="110">
        <f t="shared" si="24"/>
        <v>1830</v>
      </c>
      <c r="DP9" s="110">
        <f t="shared" si="24"/>
        <v>5588</v>
      </c>
      <c r="DQ9" s="110">
        <f t="shared" si="24"/>
        <v>100</v>
      </c>
      <c r="DR9" s="110">
        <f t="shared" si="24"/>
        <v>15790</v>
      </c>
      <c r="DS9" s="110">
        <f t="shared" ref="DS9:EA9" si="25">SUM(DS5:DS8)</f>
        <v>300</v>
      </c>
      <c r="DT9" s="110">
        <f t="shared" si="25"/>
        <v>1000</v>
      </c>
      <c r="DU9" s="110">
        <f t="shared" si="25"/>
        <v>1900</v>
      </c>
      <c r="DV9" s="110">
        <f t="shared" si="25"/>
        <v>1267.4000000000001</v>
      </c>
      <c r="DW9" s="110">
        <f t="shared" si="25"/>
        <v>17010.599999999999</v>
      </c>
      <c r="DX9" s="110">
        <f t="shared" si="25"/>
        <v>1537</v>
      </c>
      <c r="DY9" s="110">
        <f t="shared" si="25"/>
        <v>792</v>
      </c>
      <c r="DZ9" s="110">
        <f t="shared" si="25"/>
        <v>17157.599999999999</v>
      </c>
      <c r="EA9" s="110">
        <f t="shared" si="25"/>
        <v>0</v>
      </c>
    </row>
    <row r="10" spans="1:131" x14ac:dyDescent="0.25">
      <c r="A10" s="2"/>
    </row>
  </sheetData>
  <mergeCells count="9">
    <mergeCell ref="BI3:CF3"/>
    <mergeCell ref="CG3:DD3"/>
    <mergeCell ref="DE3:EA3"/>
    <mergeCell ref="B3:C3"/>
    <mergeCell ref="B9:D9"/>
    <mergeCell ref="D3:D4"/>
    <mergeCell ref="E3:G3"/>
    <mergeCell ref="H3:AJ3"/>
    <mergeCell ref="AK3:B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opLeftCell="E1" workbookViewId="0">
      <selection activeCell="Z5" sqref="Z5"/>
    </sheetView>
  </sheetViews>
  <sheetFormatPr defaultRowHeight="15" x14ac:dyDescent="0.25"/>
  <cols>
    <col min="1" max="1" width="11.28515625" customWidth="1"/>
    <col min="2" max="2" width="10.5703125" customWidth="1"/>
    <col min="3" max="3" width="11.42578125" customWidth="1"/>
    <col min="4" max="4" width="23.5703125" customWidth="1"/>
    <col min="5" max="5" width="8.28515625" customWidth="1"/>
    <col min="6" max="6" width="8.5703125" customWidth="1"/>
    <col min="7" max="7" width="7.28515625" customWidth="1"/>
    <col min="8" max="8" width="7.7109375" customWidth="1"/>
    <col min="9" max="9" width="7.140625" customWidth="1"/>
    <col min="10" max="10" width="9.28515625" customWidth="1"/>
    <col min="11" max="11" width="4.85546875" customWidth="1"/>
    <col min="12" max="12" width="4.7109375" customWidth="1"/>
    <col min="13" max="13" width="7" customWidth="1"/>
    <col min="14" max="14" width="9.7109375" customWidth="1"/>
    <col min="15" max="15" width="5.85546875" customWidth="1"/>
    <col min="16" max="16" width="5.28515625" customWidth="1"/>
    <col min="17" max="17" width="8.28515625" customWidth="1"/>
    <col min="18" max="18" width="8.85546875" customWidth="1"/>
    <col min="19" max="19" width="5.42578125" customWidth="1"/>
    <col min="20" max="20" width="5" customWidth="1"/>
    <col min="22" max="22" width="6.85546875" customWidth="1"/>
    <col min="23" max="24" width="5.5703125" customWidth="1"/>
  </cols>
  <sheetData>
    <row r="1" spans="1:24" x14ac:dyDescent="0.25">
      <c r="A1" s="5" t="s">
        <v>96</v>
      </c>
    </row>
    <row r="2" spans="1:24" ht="14.25" customHeight="1" x14ac:dyDescent="0.25"/>
    <row r="3" spans="1:24" x14ac:dyDescent="0.25">
      <c r="B3" s="160" t="s">
        <v>23</v>
      </c>
      <c r="C3" s="160"/>
      <c r="D3" s="160" t="s">
        <v>89</v>
      </c>
      <c r="E3" s="160" t="s">
        <v>91</v>
      </c>
      <c r="F3" s="160"/>
      <c r="G3" s="160"/>
      <c r="H3" s="160"/>
      <c r="I3" s="160" t="s">
        <v>90</v>
      </c>
      <c r="J3" s="160"/>
      <c r="K3" s="160"/>
      <c r="L3" s="160"/>
      <c r="M3" s="160" t="s">
        <v>97</v>
      </c>
      <c r="N3" s="160"/>
      <c r="O3" s="160"/>
      <c r="P3" s="160"/>
      <c r="Q3" s="160" t="s">
        <v>40</v>
      </c>
      <c r="R3" s="160"/>
      <c r="S3" s="160"/>
      <c r="T3" s="160"/>
      <c r="U3" s="160" t="s">
        <v>93</v>
      </c>
      <c r="V3" s="160"/>
      <c r="W3" s="160"/>
      <c r="X3" s="160"/>
    </row>
    <row r="4" spans="1:24" ht="126" customHeight="1" x14ac:dyDescent="0.25">
      <c r="B4" s="14" t="s">
        <v>3</v>
      </c>
      <c r="C4" s="14" t="s">
        <v>49</v>
      </c>
      <c r="D4" s="160"/>
      <c r="E4" s="15" t="s">
        <v>27</v>
      </c>
      <c r="F4" s="68" t="s">
        <v>201</v>
      </c>
      <c r="G4" s="68" t="s">
        <v>41</v>
      </c>
      <c r="H4" s="68" t="s">
        <v>28</v>
      </c>
      <c r="I4" s="15" t="s">
        <v>27</v>
      </c>
      <c r="J4" s="68" t="s">
        <v>201</v>
      </c>
      <c r="K4" s="68" t="s">
        <v>41</v>
      </c>
      <c r="L4" s="68" t="s">
        <v>28</v>
      </c>
      <c r="M4" s="15" t="s">
        <v>27</v>
      </c>
      <c r="N4" s="68" t="s">
        <v>201</v>
      </c>
      <c r="O4" s="68" t="s">
        <v>41</v>
      </c>
      <c r="P4" s="68" t="s">
        <v>28</v>
      </c>
      <c r="Q4" s="15" t="s">
        <v>27</v>
      </c>
      <c r="R4" s="68" t="s">
        <v>201</v>
      </c>
      <c r="S4" s="68" t="s">
        <v>41</v>
      </c>
      <c r="T4" s="68" t="s">
        <v>28</v>
      </c>
      <c r="U4" s="15" t="s">
        <v>27</v>
      </c>
      <c r="V4" s="68" t="s">
        <v>201</v>
      </c>
      <c r="W4" s="68" t="s">
        <v>41</v>
      </c>
      <c r="X4" s="68" t="s">
        <v>28</v>
      </c>
    </row>
    <row r="5" spans="1:24" ht="38.25" x14ac:dyDescent="0.25">
      <c r="B5" s="55">
        <v>1092</v>
      </c>
      <c r="C5" s="55"/>
      <c r="D5" s="55" t="s">
        <v>197</v>
      </c>
      <c r="E5" s="69">
        <f>F5+G5+H5</f>
        <v>0</v>
      </c>
      <c r="F5" s="56"/>
      <c r="G5" s="56"/>
      <c r="H5" s="56"/>
      <c r="I5" s="69">
        <f>J5+K5+L5</f>
        <v>0</v>
      </c>
      <c r="J5" s="111"/>
      <c r="K5" s="56"/>
      <c r="L5" s="56"/>
      <c r="M5" s="69">
        <f>N5+O5+P5</f>
        <v>0</v>
      </c>
      <c r="N5" s="56"/>
      <c r="O5" s="56"/>
      <c r="P5" s="56"/>
      <c r="Q5" s="69">
        <f>R5+S5+T5</f>
        <v>0</v>
      </c>
      <c r="R5" s="56"/>
      <c r="S5" s="56"/>
      <c r="T5" s="56"/>
      <c r="U5" s="69">
        <f>V5+W5+X5</f>
        <v>0</v>
      </c>
      <c r="V5" s="56"/>
      <c r="W5" s="56"/>
      <c r="X5" s="56"/>
    </row>
    <row r="6" spans="1:24" ht="63.75" x14ac:dyDescent="0.25">
      <c r="B6" s="55"/>
      <c r="C6" s="55">
        <v>11001</v>
      </c>
      <c r="D6" s="55" t="s">
        <v>198</v>
      </c>
      <c r="E6" s="69">
        <f t="shared" ref="E6:E8" si="0">F6+G6+H6</f>
        <v>719817.3</v>
      </c>
      <c r="F6" s="56">
        <v>719817.3</v>
      </c>
      <c r="G6" s="56"/>
      <c r="H6" s="56"/>
      <c r="I6" s="69">
        <f t="shared" ref="I6:I8" si="1">J6+K6+L6</f>
        <v>848607.9</v>
      </c>
      <c r="J6" s="56">
        <v>848607.9</v>
      </c>
      <c r="K6" s="56"/>
      <c r="L6" s="56"/>
      <c r="M6" s="69">
        <f t="shared" ref="M6:M8" si="2">N6+O6+P6</f>
        <v>851661.1</v>
      </c>
      <c r="N6" s="56">
        <v>851661.1</v>
      </c>
      <c r="O6" s="56"/>
      <c r="P6" s="56"/>
      <c r="Q6" s="69">
        <f t="shared" ref="Q6:Q8" si="3">R6+S6+T6</f>
        <v>854284</v>
      </c>
      <c r="R6" s="56">
        <v>854284</v>
      </c>
      <c r="S6" s="56"/>
      <c r="T6" s="56"/>
      <c r="U6" s="69">
        <f t="shared" ref="U6:U8" si="4">V6+W6+X6</f>
        <v>857877.8</v>
      </c>
      <c r="V6" s="56">
        <v>857877.8</v>
      </c>
      <c r="W6" s="56"/>
      <c r="X6" s="56"/>
    </row>
    <row r="7" spans="1:24" ht="38.25" x14ac:dyDescent="0.25">
      <c r="B7" s="55"/>
      <c r="C7" s="55">
        <v>11002</v>
      </c>
      <c r="D7" s="55" t="s">
        <v>199</v>
      </c>
      <c r="E7" s="69">
        <f t="shared" si="0"/>
        <v>13646.3</v>
      </c>
      <c r="F7" s="56">
        <v>13646.3</v>
      </c>
      <c r="G7" s="56"/>
      <c r="H7" s="56"/>
      <c r="I7" s="69">
        <f t="shared" si="1"/>
        <v>17233.5</v>
      </c>
      <c r="J7" s="56">
        <v>17233.5</v>
      </c>
      <c r="K7" s="56"/>
      <c r="L7" s="56"/>
      <c r="M7" s="69">
        <f t="shared" si="2"/>
        <v>17206.2</v>
      </c>
      <c r="N7" s="56">
        <v>17206.2</v>
      </c>
      <c r="O7" s="56"/>
      <c r="P7" s="56"/>
      <c r="Q7" s="69">
        <f t="shared" si="3"/>
        <v>17085.7</v>
      </c>
      <c r="R7" s="56">
        <v>17085.7</v>
      </c>
      <c r="S7" s="56"/>
      <c r="T7" s="56"/>
      <c r="U7" s="69">
        <f t="shared" si="4"/>
        <v>17157.599999999999</v>
      </c>
      <c r="V7" s="56">
        <v>17157.599999999999</v>
      </c>
      <c r="W7" s="56"/>
      <c r="X7" s="56"/>
    </row>
    <row r="8" spans="1:24" ht="38.25" x14ac:dyDescent="0.25">
      <c r="B8" s="55"/>
      <c r="C8" s="55">
        <v>31001</v>
      </c>
      <c r="D8" s="55" t="s">
        <v>200</v>
      </c>
      <c r="E8" s="69">
        <f t="shared" si="0"/>
        <v>0</v>
      </c>
      <c r="F8" s="56"/>
      <c r="G8" s="56"/>
      <c r="H8" s="56"/>
      <c r="I8" s="69">
        <f t="shared" si="1"/>
        <v>13067.4</v>
      </c>
      <c r="J8" s="56">
        <v>13067.4</v>
      </c>
      <c r="K8" s="56"/>
      <c r="L8" s="56"/>
      <c r="M8" s="69">
        <f t="shared" si="2"/>
        <v>8650</v>
      </c>
      <c r="N8" s="56">
        <v>8650</v>
      </c>
      <c r="O8" s="56"/>
      <c r="P8" s="56"/>
      <c r="Q8" s="69">
        <f t="shared" si="3"/>
        <v>0</v>
      </c>
      <c r="R8" s="56"/>
      <c r="S8" s="56"/>
      <c r="T8" s="56"/>
      <c r="U8" s="69">
        <f t="shared" si="4"/>
        <v>0</v>
      </c>
      <c r="V8" s="56"/>
      <c r="W8" s="56"/>
      <c r="X8" s="56"/>
    </row>
    <row r="9" spans="1:24" ht="15" customHeight="1" x14ac:dyDescent="0.25">
      <c r="B9" s="161" t="s">
        <v>98</v>
      </c>
      <c r="C9" s="162"/>
      <c r="D9" s="163"/>
      <c r="E9" s="43">
        <f>SUM(E5:E8)</f>
        <v>733463.60000000009</v>
      </c>
      <c r="F9" s="43">
        <f t="shared" ref="F9:X9" si="5">SUM(F5:F8)</f>
        <v>733463.60000000009</v>
      </c>
      <c r="G9" s="43">
        <f t="shared" si="5"/>
        <v>0</v>
      </c>
      <c r="H9" s="43">
        <f t="shared" si="5"/>
        <v>0</v>
      </c>
      <c r="I9" s="43">
        <f t="shared" si="5"/>
        <v>878908.8</v>
      </c>
      <c r="J9" s="43">
        <f t="shared" si="5"/>
        <v>878908.8</v>
      </c>
      <c r="K9" s="43">
        <f t="shared" si="5"/>
        <v>0</v>
      </c>
      <c r="L9" s="43">
        <f t="shared" si="5"/>
        <v>0</v>
      </c>
      <c r="M9" s="43">
        <f t="shared" si="5"/>
        <v>877517.29999999993</v>
      </c>
      <c r="N9" s="43">
        <f t="shared" si="5"/>
        <v>877517.29999999993</v>
      </c>
      <c r="O9" s="43">
        <f t="shared" si="5"/>
        <v>0</v>
      </c>
      <c r="P9" s="43">
        <f t="shared" si="5"/>
        <v>0</v>
      </c>
      <c r="Q9" s="43">
        <f t="shared" si="5"/>
        <v>871369.7</v>
      </c>
      <c r="R9" s="43">
        <f t="shared" si="5"/>
        <v>871369.7</v>
      </c>
      <c r="S9" s="43">
        <f t="shared" si="5"/>
        <v>0</v>
      </c>
      <c r="T9" s="43">
        <f t="shared" si="5"/>
        <v>0</v>
      </c>
      <c r="U9" s="43">
        <f t="shared" si="5"/>
        <v>875035.4</v>
      </c>
      <c r="V9" s="43">
        <f t="shared" si="5"/>
        <v>875035.4</v>
      </c>
      <c r="W9" s="43">
        <f t="shared" si="5"/>
        <v>0</v>
      </c>
      <c r="X9" s="43">
        <f t="shared" si="5"/>
        <v>0</v>
      </c>
    </row>
    <row r="11" spans="1:24" x14ac:dyDescent="0.25">
      <c r="B11" s="4"/>
    </row>
    <row r="12" spans="1:24" s="3" customFormat="1" x14ac:dyDescent="0.25"/>
    <row r="13" spans="1:24" ht="27.7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</row>
  </sheetData>
  <mergeCells count="8">
    <mergeCell ref="B9:D9"/>
    <mergeCell ref="M3:P3"/>
    <mergeCell ref="Q3:T3"/>
    <mergeCell ref="U3:X3"/>
    <mergeCell ref="B3:C3"/>
    <mergeCell ref="D3:D4"/>
    <mergeCell ref="E3:H3"/>
    <mergeCell ref="I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2" sqref="B22"/>
    </sheetView>
  </sheetViews>
  <sheetFormatPr defaultRowHeight="15" x14ac:dyDescent="0.25"/>
  <cols>
    <col min="1" max="1" width="8.85546875" customWidth="1"/>
    <col min="2" max="2" width="40.28515625" customWidth="1"/>
    <col min="3" max="3" width="18.7109375" customWidth="1"/>
    <col min="4" max="4" width="15.5703125" customWidth="1"/>
    <col min="5" max="5" width="12.140625" customWidth="1"/>
    <col min="6" max="6" width="13.42578125" customWidth="1"/>
    <col min="7" max="7" width="12.5703125" customWidth="1"/>
  </cols>
  <sheetData>
    <row r="1" spans="1:7" ht="17.25" customHeight="1" x14ac:dyDescent="0.25">
      <c r="A1" s="5" t="s">
        <v>95</v>
      </c>
      <c r="B1" s="5"/>
      <c r="C1" s="5"/>
      <c r="D1" s="5"/>
      <c r="E1" s="5"/>
      <c r="F1" s="5"/>
    </row>
    <row r="3" spans="1:7" x14ac:dyDescent="0.25">
      <c r="B3" s="164" t="s">
        <v>31</v>
      </c>
      <c r="C3" s="164" t="s">
        <v>32</v>
      </c>
      <c r="D3" s="164" t="s">
        <v>33</v>
      </c>
      <c r="E3" s="164" t="s">
        <v>94</v>
      </c>
      <c r="F3" s="164"/>
      <c r="G3" s="164"/>
    </row>
    <row r="4" spans="1:7" ht="21" customHeight="1" x14ac:dyDescent="0.25">
      <c r="B4" s="164"/>
      <c r="C4" s="164"/>
      <c r="D4" s="164"/>
      <c r="E4" s="57" t="s">
        <v>35</v>
      </c>
      <c r="F4" s="57" t="s">
        <v>36</v>
      </c>
      <c r="G4" s="57" t="s">
        <v>37</v>
      </c>
    </row>
    <row r="5" spans="1:7" x14ac:dyDescent="0.25">
      <c r="B5" s="64" t="s">
        <v>38</v>
      </c>
      <c r="C5" s="60">
        <f>C6+C9</f>
        <v>0</v>
      </c>
      <c r="D5" s="60">
        <f t="shared" ref="D5:G5" si="0">D6+D9</f>
        <v>0</v>
      </c>
      <c r="E5" s="60">
        <f t="shared" si="0"/>
        <v>0</v>
      </c>
      <c r="F5" s="60">
        <f t="shared" si="0"/>
        <v>0</v>
      </c>
      <c r="G5" s="60">
        <f t="shared" si="0"/>
        <v>0</v>
      </c>
    </row>
    <row r="6" spans="1:7" ht="25.5" x14ac:dyDescent="0.25">
      <c r="B6" s="62" t="s">
        <v>39</v>
      </c>
      <c r="C6" s="60">
        <f>SUM(C7:C8)</f>
        <v>0</v>
      </c>
      <c r="D6" s="60">
        <f t="shared" ref="D6:G6" si="1">SUM(D7:D8)</f>
        <v>0</v>
      </c>
      <c r="E6" s="60">
        <f t="shared" si="1"/>
        <v>0</v>
      </c>
      <c r="F6" s="60">
        <f t="shared" si="1"/>
        <v>0</v>
      </c>
      <c r="G6" s="60">
        <f t="shared" si="1"/>
        <v>0</v>
      </c>
    </row>
    <row r="7" spans="1:7" x14ac:dyDescent="0.25">
      <c r="B7" s="56"/>
      <c r="C7" s="61"/>
      <c r="D7" s="61"/>
      <c r="E7" s="61"/>
      <c r="F7" s="61"/>
      <c r="G7" s="61"/>
    </row>
    <row r="8" spans="1:7" x14ac:dyDescent="0.25">
      <c r="B8" s="56"/>
      <c r="C8" s="61"/>
      <c r="D8" s="61"/>
      <c r="E8" s="61"/>
      <c r="F8" s="61"/>
      <c r="G8" s="61"/>
    </row>
    <row r="9" spans="1:7" x14ac:dyDescent="0.25">
      <c r="B9" s="62" t="s">
        <v>185</v>
      </c>
      <c r="C9" s="60">
        <f>SUM(C10:C11)</f>
        <v>0</v>
      </c>
      <c r="D9" s="60">
        <f t="shared" ref="D9:G9" si="2">SUM(D10:D11)</f>
        <v>0</v>
      </c>
      <c r="E9" s="60">
        <f t="shared" si="2"/>
        <v>0</v>
      </c>
      <c r="F9" s="60">
        <f t="shared" si="2"/>
        <v>0</v>
      </c>
      <c r="G9" s="60">
        <f t="shared" si="2"/>
        <v>0</v>
      </c>
    </row>
    <row r="10" spans="1:7" x14ac:dyDescent="0.25">
      <c r="B10" s="63"/>
      <c r="C10" s="61"/>
      <c r="D10" s="61"/>
      <c r="E10" s="61"/>
      <c r="F10" s="61"/>
      <c r="G10" s="61"/>
    </row>
    <row r="11" spans="1:7" x14ac:dyDescent="0.25">
      <c r="B11" s="61"/>
      <c r="C11" s="61"/>
      <c r="D11" s="61"/>
      <c r="E11" s="61"/>
      <c r="F11" s="61"/>
      <c r="G11" s="61"/>
    </row>
    <row r="12" spans="1:7" x14ac:dyDescent="0.25">
      <c r="B12" s="165"/>
      <c r="C12" s="165"/>
      <c r="D12" s="165"/>
      <c r="E12" s="165"/>
      <c r="F12" s="165"/>
      <c r="G12" s="165"/>
    </row>
    <row r="13" spans="1:7" x14ac:dyDescent="0.25">
      <c r="A13" s="65"/>
      <c r="C13" s="59"/>
      <c r="D13" s="59"/>
      <c r="E13" s="59"/>
      <c r="F13" s="59"/>
      <c r="G13" s="59"/>
    </row>
  </sheetData>
  <mergeCells count="5">
    <mergeCell ref="B3:B4"/>
    <mergeCell ref="C3:C4"/>
    <mergeCell ref="D3:D4"/>
    <mergeCell ref="E3:G3"/>
    <mergeCell ref="B12:G1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"/>
  <sheetViews>
    <sheetView workbookViewId="0">
      <selection activeCell="E27" sqref="E27"/>
    </sheetView>
  </sheetViews>
  <sheetFormatPr defaultRowHeight="15" x14ac:dyDescent="0.25"/>
  <cols>
    <col min="2" max="2" width="10.7109375" customWidth="1"/>
    <col min="3" max="3" width="12.7109375" customWidth="1"/>
    <col min="4" max="4" width="26.28515625" customWidth="1"/>
    <col min="5" max="5" width="21.5703125" customWidth="1"/>
    <col min="6" max="6" width="25.85546875" customWidth="1"/>
    <col min="7" max="7" width="5.7109375" bestFit="1" customWidth="1"/>
    <col min="8" max="8" width="6" customWidth="1"/>
    <col min="9" max="9" width="5.28515625" customWidth="1"/>
    <col min="10" max="10" width="5.140625" customWidth="1"/>
    <col min="11" max="11" width="5.7109375" customWidth="1"/>
    <col min="12" max="12" width="7.7109375" customWidth="1"/>
    <col min="13" max="13" width="4.85546875" customWidth="1"/>
    <col min="14" max="14" width="5.5703125" customWidth="1"/>
    <col min="15" max="15" width="7" customWidth="1"/>
    <col min="16" max="17" width="5.5703125" customWidth="1"/>
    <col min="18" max="18" width="7" customWidth="1"/>
    <col min="19" max="19" width="5.140625" customWidth="1"/>
    <col min="20" max="20" width="4.85546875" customWidth="1"/>
    <col min="21" max="21" width="8.85546875" customWidth="1"/>
    <col min="22" max="22" width="5.85546875" customWidth="1"/>
    <col min="23" max="23" width="6.140625" customWidth="1"/>
    <col min="24" max="24" width="6.5703125" customWidth="1"/>
    <col min="25" max="25" width="7.42578125" customWidth="1"/>
    <col min="26" max="26" width="6.7109375" customWidth="1"/>
    <col min="27" max="27" width="7.7109375" customWidth="1"/>
    <col min="28" max="28" width="6.28515625" customWidth="1"/>
    <col min="29" max="29" width="6.140625" customWidth="1"/>
    <col min="30" max="48" width="7.140625" customWidth="1"/>
    <col min="49" max="49" width="10.7109375" customWidth="1"/>
    <col min="50" max="50" width="11.5703125" customWidth="1"/>
    <col min="51" max="51" width="11" customWidth="1"/>
    <col min="57" max="57" width="6.42578125" hidden="1" customWidth="1"/>
    <col min="58" max="58" width="3" hidden="1" customWidth="1"/>
    <col min="59" max="59" width="9.140625" hidden="1" customWidth="1"/>
  </cols>
  <sheetData>
    <row r="1" spans="1:57" ht="17.25" x14ac:dyDescent="0.25">
      <c r="A1" s="5" t="s">
        <v>104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BE1" t="s">
        <v>100</v>
      </c>
    </row>
    <row r="2" spans="1:57" ht="17.25" x14ac:dyDescent="0.25">
      <c r="A2" s="5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BE2" t="s">
        <v>101</v>
      </c>
    </row>
    <row r="3" spans="1:57" ht="17.25" x14ac:dyDescent="0.25">
      <c r="A3" s="5" t="s">
        <v>187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BE3" t="s">
        <v>102</v>
      </c>
    </row>
    <row r="4" spans="1:57" ht="15.75" thickBot="1" x14ac:dyDescent="0.3"/>
    <row r="5" spans="1:57" ht="15" customHeight="1" x14ac:dyDescent="0.25">
      <c r="B5" s="185" t="s">
        <v>23</v>
      </c>
      <c r="C5" s="168"/>
      <c r="D5" s="168" t="s">
        <v>103</v>
      </c>
      <c r="E5" s="168" t="s">
        <v>80</v>
      </c>
      <c r="F5" s="168" t="s">
        <v>186</v>
      </c>
      <c r="G5" s="168" t="s">
        <v>44</v>
      </c>
      <c r="H5" s="168"/>
      <c r="I5" s="168"/>
      <c r="J5" s="168" t="s">
        <v>45</v>
      </c>
      <c r="K5" s="168"/>
      <c r="L5" s="168"/>
      <c r="M5" s="168" t="s">
        <v>106</v>
      </c>
      <c r="N5" s="168"/>
      <c r="O5" s="168"/>
      <c r="P5" s="168" t="s">
        <v>105</v>
      </c>
      <c r="Q5" s="168"/>
      <c r="R5" s="168"/>
      <c r="S5" s="168" t="s">
        <v>46</v>
      </c>
      <c r="T5" s="168"/>
      <c r="U5" s="168"/>
      <c r="V5" s="168" t="s">
        <v>34</v>
      </c>
      <c r="W5" s="168"/>
      <c r="X5" s="168"/>
      <c r="Y5" s="168"/>
      <c r="Z5" s="168"/>
      <c r="AA5" s="168"/>
      <c r="AB5" s="168"/>
      <c r="AC5" s="168"/>
      <c r="AD5" s="184"/>
      <c r="AE5" s="176" t="s">
        <v>76</v>
      </c>
      <c r="AF5" s="177"/>
      <c r="AG5" s="177"/>
      <c r="AH5" s="177" t="s">
        <v>64</v>
      </c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9"/>
      <c r="AW5" s="170" t="s">
        <v>57</v>
      </c>
      <c r="AX5" s="172" t="s">
        <v>58</v>
      </c>
      <c r="AY5" s="166" t="s">
        <v>107</v>
      </c>
    </row>
    <row r="6" spans="1:57" ht="23.25" customHeight="1" x14ac:dyDescent="0.25">
      <c r="B6" s="186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 t="s">
        <v>13</v>
      </c>
      <c r="W6" s="160"/>
      <c r="X6" s="160"/>
      <c r="Y6" s="160" t="s">
        <v>18</v>
      </c>
      <c r="Z6" s="160"/>
      <c r="AA6" s="160"/>
      <c r="AB6" s="160" t="s">
        <v>22</v>
      </c>
      <c r="AC6" s="160"/>
      <c r="AD6" s="169"/>
      <c r="AE6" s="178"/>
      <c r="AF6" s="174"/>
      <c r="AG6" s="174"/>
      <c r="AH6" s="174" t="s">
        <v>59</v>
      </c>
      <c r="AI6" s="174"/>
      <c r="AJ6" s="174"/>
      <c r="AK6" s="174" t="s">
        <v>60</v>
      </c>
      <c r="AL6" s="174"/>
      <c r="AM6" s="174"/>
      <c r="AN6" s="174" t="s">
        <v>61</v>
      </c>
      <c r="AO6" s="174"/>
      <c r="AP6" s="174"/>
      <c r="AQ6" s="174" t="s">
        <v>62</v>
      </c>
      <c r="AR6" s="174"/>
      <c r="AS6" s="174"/>
      <c r="AT6" s="174" t="s">
        <v>63</v>
      </c>
      <c r="AU6" s="174"/>
      <c r="AV6" s="175"/>
      <c r="AW6" s="171"/>
      <c r="AX6" s="173"/>
      <c r="AY6" s="167"/>
    </row>
    <row r="7" spans="1:57" ht="126" customHeight="1" x14ac:dyDescent="0.25">
      <c r="B7" s="100" t="s">
        <v>3</v>
      </c>
      <c r="C7" s="70" t="s">
        <v>49</v>
      </c>
      <c r="D7" s="160"/>
      <c r="E7" s="160"/>
      <c r="F7" s="160"/>
      <c r="G7" s="76" t="s">
        <v>27</v>
      </c>
      <c r="H7" s="76" t="s">
        <v>42</v>
      </c>
      <c r="I7" s="76" t="s">
        <v>43</v>
      </c>
      <c r="J7" s="76" t="s">
        <v>27</v>
      </c>
      <c r="K7" s="76" t="s">
        <v>42</v>
      </c>
      <c r="L7" s="76" t="s">
        <v>43</v>
      </c>
      <c r="M7" s="76" t="s">
        <v>27</v>
      </c>
      <c r="N7" s="76" t="s">
        <v>42</v>
      </c>
      <c r="O7" s="76" t="s">
        <v>43</v>
      </c>
      <c r="P7" s="76" t="s">
        <v>27</v>
      </c>
      <c r="Q7" s="76" t="s">
        <v>42</v>
      </c>
      <c r="R7" s="76" t="s">
        <v>43</v>
      </c>
      <c r="S7" s="76" t="s">
        <v>27</v>
      </c>
      <c r="T7" s="76" t="s">
        <v>42</v>
      </c>
      <c r="U7" s="76" t="s">
        <v>43</v>
      </c>
      <c r="V7" s="76" t="s">
        <v>27</v>
      </c>
      <c r="W7" s="76" t="s">
        <v>42</v>
      </c>
      <c r="X7" s="76" t="s">
        <v>43</v>
      </c>
      <c r="Y7" s="76" t="s">
        <v>27</v>
      </c>
      <c r="Z7" s="76" t="s">
        <v>42</v>
      </c>
      <c r="AA7" s="76" t="s">
        <v>43</v>
      </c>
      <c r="AB7" s="76" t="s">
        <v>27</v>
      </c>
      <c r="AC7" s="76" t="s">
        <v>42</v>
      </c>
      <c r="AD7" s="101" t="s">
        <v>43</v>
      </c>
      <c r="AE7" s="91" t="s">
        <v>27</v>
      </c>
      <c r="AF7" s="90" t="s">
        <v>42</v>
      </c>
      <c r="AG7" s="90" t="s">
        <v>43</v>
      </c>
      <c r="AH7" s="90" t="s">
        <v>27</v>
      </c>
      <c r="AI7" s="90" t="s">
        <v>42</v>
      </c>
      <c r="AJ7" s="90" t="s">
        <v>43</v>
      </c>
      <c r="AK7" s="90" t="s">
        <v>27</v>
      </c>
      <c r="AL7" s="90" t="s">
        <v>42</v>
      </c>
      <c r="AM7" s="90" t="s">
        <v>43</v>
      </c>
      <c r="AN7" s="90" t="s">
        <v>27</v>
      </c>
      <c r="AO7" s="90" t="s">
        <v>42</v>
      </c>
      <c r="AP7" s="90" t="s">
        <v>43</v>
      </c>
      <c r="AQ7" s="90" t="s">
        <v>27</v>
      </c>
      <c r="AR7" s="90" t="s">
        <v>42</v>
      </c>
      <c r="AS7" s="90" t="s">
        <v>43</v>
      </c>
      <c r="AT7" s="90" t="s">
        <v>27</v>
      </c>
      <c r="AU7" s="90" t="s">
        <v>42</v>
      </c>
      <c r="AV7" s="92" t="s">
        <v>43</v>
      </c>
      <c r="AW7" s="171"/>
      <c r="AX7" s="173"/>
      <c r="AY7" s="167"/>
    </row>
    <row r="8" spans="1:57" x14ac:dyDescent="0.25">
      <c r="B8" s="102"/>
      <c r="C8" s="55"/>
      <c r="D8" s="55"/>
      <c r="E8" s="78"/>
      <c r="F8" s="55"/>
      <c r="G8" s="73">
        <f>H8+I8</f>
        <v>0</v>
      </c>
      <c r="H8" s="71"/>
      <c r="I8" s="71"/>
      <c r="J8" s="73">
        <f>K8+L8</f>
        <v>0</v>
      </c>
      <c r="K8" s="71"/>
      <c r="L8" s="71"/>
      <c r="M8" s="73">
        <f>N8+O8</f>
        <v>0</v>
      </c>
      <c r="N8" s="71"/>
      <c r="O8" s="71"/>
      <c r="P8" s="73">
        <f>Q8+R8</f>
        <v>0</v>
      </c>
      <c r="Q8" s="71"/>
      <c r="R8" s="71"/>
      <c r="S8" s="73">
        <f>T8+U8</f>
        <v>0</v>
      </c>
      <c r="T8" s="71"/>
      <c r="U8" s="71"/>
      <c r="V8" s="73">
        <f>W8+X8</f>
        <v>0</v>
      </c>
      <c r="W8" s="71"/>
      <c r="X8" s="71"/>
      <c r="Y8" s="73">
        <f>Z8+AA8</f>
        <v>0</v>
      </c>
      <c r="Z8" s="71"/>
      <c r="AA8" s="71"/>
      <c r="AB8" s="73">
        <f>AC8+AD8</f>
        <v>0</v>
      </c>
      <c r="AC8" s="71"/>
      <c r="AD8" s="94"/>
      <c r="AE8" s="93">
        <f>AF8+AG8</f>
        <v>0</v>
      </c>
      <c r="AF8" s="71"/>
      <c r="AG8" s="71"/>
      <c r="AH8" s="73">
        <f>AI8+AJ8</f>
        <v>0</v>
      </c>
      <c r="AI8" s="71"/>
      <c r="AJ8" s="71"/>
      <c r="AK8" s="73">
        <f>AL8+AM8</f>
        <v>0</v>
      </c>
      <c r="AL8" s="71"/>
      <c r="AM8" s="71"/>
      <c r="AN8" s="73">
        <f>AO8+AP8</f>
        <v>0</v>
      </c>
      <c r="AO8" s="71"/>
      <c r="AP8" s="71"/>
      <c r="AQ8" s="73">
        <f>AR8+AS8</f>
        <v>0</v>
      </c>
      <c r="AR8" s="71"/>
      <c r="AS8" s="71"/>
      <c r="AT8" s="73">
        <f>AU8+AV8</f>
        <v>0</v>
      </c>
      <c r="AU8" s="71"/>
      <c r="AV8" s="94"/>
      <c r="AW8" s="99"/>
      <c r="AX8" s="71"/>
      <c r="AY8" s="94"/>
    </row>
    <row r="9" spans="1:57" x14ac:dyDescent="0.25">
      <c r="B9" s="102"/>
      <c r="C9" s="55"/>
      <c r="D9" s="55"/>
      <c r="E9" s="78"/>
      <c r="F9" s="55"/>
      <c r="G9" s="73">
        <f t="shared" ref="G9:G14" si="0">H9+I9</f>
        <v>0</v>
      </c>
      <c r="H9" s="71"/>
      <c r="I9" s="71"/>
      <c r="J9" s="73">
        <f t="shared" ref="J9:J13" si="1">K9+L9</f>
        <v>0</v>
      </c>
      <c r="K9" s="71"/>
      <c r="L9" s="71"/>
      <c r="M9" s="73">
        <f t="shared" ref="M9:M13" si="2">N9+O9</f>
        <v>0</v>
      </c>
      <c r="N9" s="71"/>
      <c r="O9" s="71"/>
      <c r="P9" s="73">
        <f t="shared" ref="P9:P14" si="3">Q9+R9</f>
        <v>0</v>
      </c>
      <c r="Q9" s="71"/>
      <c r="R9" s="71"/>
      <c r="S9" s="73">
        <f t="shared" ref="S9:S15" si="4">T9+U9</f>
        <v>0</v>
      </c>
      <c r="T9" s="71"/>
      <c r="U9" s="71"/>
      <c r="V9" s="73">
        <f t="shared" ref="V9:V15" si="5">W9+X9</f>
        <v>0</v>
      </c>
      <c r="W9" s="71"/>
      <c r="X9" s="71"/>
      <c r="Y9" s="73">
        <f t="shared" ref="Y9:Y14" si="6">Z9+AA9</f>
        <v>0</v>
      </c>
      <c r="Z9" s="71"/>
      <c r="AA9" s="71"/>
      <c r="AB9" s="73">
        <f t="shared" ref="AB9:AB14" si="7">AC9+AD9</f>
        <v>0</v>
      </c>
      <c r="AC9" s="71"/>
      <c r="AD9" s="94"/>
      <c r="AE9" s="93">
        <f t="shared" ref="AE9:AE16" si="8">AF9+AG9</f>
        <v>0</v>
      </c>
      <c r="AF9" s="71"/>
      <c r="AG9" s="71"/>
      <c r="AH9" s="73">
        <f t="shared" ref="AH9:AH16" si="9">AI9+AJ9</f>
        <v>0</v>
      </c>
      <c r="AI9" s="71"/>
      <c r="AJ9" s="71"/>
      <c r="AK9" s="73">
        <f t="shared" ref="AK9:AK16" si="10">AL9+AM9</f>
        <v>0</v>
      </c>
      <c r="AL9" s="71"/>
      <c r="AM9" s="71"/>
      <c r="AN9" s="73">
        <f t="shared" ref="AN9:AN16" si="11">AO9+AP9</f>
        <v>0</v>
      </c>
      <c r="AO9" s="71"/>
      <c r="AP9" s="71"/>
      <c r="AQ9" s="73">
        <f t="shared" ref="AQ9:AQ16" si="12">AR9+AS9</f>
        <v>0</v>
      </c>
      <c r="AR9" s="71"/>
      <c r="AS9" s="71"/>
      <c r="AT9" s="73">
        <f t="shared" ref="AT9:AT16" si="13">AU9+AV9</f>
        <v>0</v>
      </c>
      <c r="AU9" s="71"/>
      <c r="AV9" s="94"/>
      <c r="AW9" s="99"/>
      <c r="AX9" s="71"/>
      <c r="AY9" s="94"/>
    </row>
    <row r="10" spans="1:57" x14ac:dyDescent="0.25">
      <c r="B10" s="102"/>
      <c r="C10" s="55"/>
      <c r="D10" s="55"/>
      <c r="E10" s="56"/>
      <c r="F10" s="55"/>
      <c r="G10" s="73">
        <f t="shared" si="0"/>
        <v>0</v>
      </c>
      <c r="H10" s="71"/>
      <c r="I10" s="71"/>
      <c r="J10" s="73">
        <f t="shared" si="1"/>
        <v>0</v>
      </c>
      <c r="K10" s="71"/>
      <c r="L10" s="71"/>
      <c r="M10" s="73">
        <f t="shared" si="2"/>
        <v>0</v>
      </c>
      <c r="N10" s="71"/>
      <c r="O10" s="71"/>
      <c r="P10" s="73">
        <f t="shared" si="3"/>
        <v>0</v>
      </c>
      <c r="Q10" s="71"/>
      <c r="R10" s="71"/>
      <c r="S10" s="73">
        <f t="shared" si="4"/>
        <v>0</v>
      </c>
      <c r="T10" s="71"/>
      <c r="U10" s="71"/>
      <c r="V10" s="73">
        <f t="shared" si="5"/>
        <v>0</v>
      </c>
      <c r="W10" s="71"/>
      <c r="X10" s="71"/>
      <c r="Y10" s="73">
        <f t="shared" si="6"/>
        <v>0</v>
      </c>
      <c r="Z10" s="71"/>
      <c r="AA10" s="71"/>
      <c r="AB10" s="73">
        <f t="shared" si="7"/>
        <v>0</v>
      </c>
      <c r="AC10" s="71"/>
      <c r="AD10" s="94"/>
      <c r="AE10" s="93">
        <f t="shared" si="8"/>
        <v>0</v>
      </c>
      <c r="AF10" s="71"/>
      <c r="AG10" s="71"/>
      <c r="AH10" s="73">
        <f t="shared" si="9"/>
        <v>0</v>
      </c>
      <c r="AI10" s="71"/>
      <c r="AJ10" s="71"/>
      <c r="AK10" s="73">
        <f t="shared" si="10"/>
        <v>0</v>
      </c>
      <c r="AL10" s="71"/>
      <c r="AM10" s="71"/>
      <c r="AN10" s="73">
        <f t="shared" si="11"/>
        <v>0</v>
      </c>
      <c r="AO10" s="71"/>
      <c r="AP10" s="71"/>
      <c r="AQ10" s="73">
        <f t="shared" si="12"/>
        <v>0</v>
      </c>
      <c r="AR10" s="71"/>
      <c r="AS10" s="71"/>
      <c r="AT10" s="73">
        <f t="shared" si="13"/>
        <v>0</v>
      </c>
      <c r="AU10" s="71"/>
      <c r="AV10" s="94"/>
      <c r="AW10" s="99"/>
      <c r="AX10" s="71"/>
      <c r="AY10" s="94"/>
    </row>
    <row r="11" spans="1:57" x14ac:dyDescent="0.25">
      <c r="B11" s="102"/>
      <c r="C11" s="55"/>
      <c r="D11" s="55"/>
      <c r="E11" s="56"/>
      <c r="F11" s="55"/>
      <c r="G11" s="73">
        <f t="shared" si="0"/>
        <v>0</v>
      </c>
      <c r="H11" s="71"/>
      <c r="I11" s="71"/>
      <c r="J11" s="73">
        <f t="shared" si="1"/>
        <v>0</v>
      </c>
      <c r="K11" s="71"/>
      <c r="L11" s="71"/>
      <c r="M11" s="73">
        <f t="shared" si="2"/>
        <v>0</v>
      </c>
      <c r="N11" s="71"/>
      <c r="O11" s="71"/>
      <c r="P11" s="73">
        <f t="shared" si="3"/>
        <v>0</v>
      </c>
      <c r="Q11" s="71"/>
      <c r="R11" s="71"/>
      <c r="S11" s="73">
        <f t="shared" si="4"/>
        <v>0</v>
      </c>
      <c r="T11" s="71"/>
      <c r="U11" s="71"/>
      <c r="V11" s="73">
        <f t="shared" si="5"/>
        <v>0</v>
      </c>
      <c r="W11" s="71"/>
      <c r="X11" s="71"/>
      <c r="Y11" s="73">
        <f t="shared" si="6"/>
        <v>0</v>
      </c>
      <c r="Z11" s="71"/>
      <c r="AA11" s="71"/>
      <c r="AB11" s="73">
        <f t="shared" si="7"/>
        <v>0</v>
      </c>
      <c r="AC11" s="71"/>
      <c r="AD11" s="94"/>
      <c r="AE11" s="93">
        <f t="shared" si="8"/>
        <v>0</v>
      </c>
      <c r="AF11" s="71"/>
      <c r="AG11" s="71"/>
      <c r="AH11" s="73">
        <f t="shared" si="9"/>
        <v>0</v>
      </c>
      <c r="AI11" s="71"/>
      <c r="AJ11" s="71"/>
      <c r="AK11" s="73">
        <f t="shared" si="10"/>
        <v>0</v>
      </c>
      <c r="AL11" s="71"/>
      <c r="AM11" s="71"/>
      <c r="AN11" s="73">
        <f t="shared" si="11"/>
        <v>0</v>
      </c>
      <c r="AO11" s="71"/>
      <c r="AP11" s="71"/>
      <c r="AQ11" s="73">
        <f t="shared" si="12"/>
        <v>0</v>
      </c>
      <c r="AR11" s="71"/>
      <c r="AS11" s="71"/>
      <c r="AT11" s="73">
        <f t="shared" si="13"/>
        <v>0</v>
      </c>
      <c r="AU11" s="71"/>
      <c r="AV11" s="94"/>
      <c r="AW11" s="99"/>
      <c r="AX11" s="71"/>
      <c r="AY11" s="94"/>
    </row>
    <row r="12" spans="1:57" x14ac:dyDescent="0.25">
      <c r="B12" s="102"/>
      <c r="C12" s="55"/>
      <c r="D12" s="55"/>
      <c r="E12" s="56"/>
      <c r="F12" s="55"/>
      <c r="G12" s="73">
        <f t="shared" si="0"/>
        <v>0</v>
      </c>
      <c r="H12" s="71"/>
      <c r="I12" s="71"/>
      <c r="J12" s="73">
        <f t="shared" si="1"/>
        <v>0</v>
      </c>
      <c r="K12" s="71"/>
      <c r="L12" s="71"/>
      <c r="M12" s="73">
        <f t="shared" si="2"/>
        <v>0</v>
      </c>
      <c r="N12" s="71"/>
      <c r="O12" s="71"/>
      <c r="P12" s="73">
        <f t="shared" si="3"/>
        <v>0</v>
      </c>
      <c r="Q12" s="71"/>
      <c r="R12" s="71"/>
      <c r="S12" s="73">
        <f t="shared" si="4"/>
        <v>0</v>
      </c>
      <c r="T12" s="71"/>
      <c r="U12" s="71"/>
      <c r="V12" s="73">
        <f t="shared" si="5"/>
        <v>0</v>
      </c>
      <c r="W12" s="71"/>
      <c r="X12" s="71"/>
      <c r="Y12" s="73">
        <f t="shared" si="6"/>
        <v>0</v>
      </c>
      <c r="Z12" s="71"/>
      <c r="AA12" s="71"/>
      <c r="AB12" s="73">
        <f t="shared" si="7"/>
        <v>0</v>
      </c>
      <c r="AC12" s="71"/>
      <c r="AD12" s="94"/>
      <c r="AE12" s="93">
        <f t="shared" si="8"/>
        <v>0</v>
      </c>
      <c r="AF12" s="71"/>
      <c r="AG12" s="71"/>
      <c r="AH12" s="73">
        <f t="shared" si="9"/>
        <v>0</v>
      </c>
      <c r="AI12" s="71"/>
      <c r="AJ12" s="71"/>
      <c r="AK12" s="73">
        <f t="shared" si="10"/>
        <v>0</v>
      </c>
      <c r="AL12" s="71"/>
      <c r="AM12" s="71"/>
      <c r="AN12" s="73">
        <f t="shared" si="11"/>
        <v>0</v>
      </c>
      <c r="AO12" s="71"/>
      <c r="AP12" s="71"/>
      <c r="AQ12" s="73">
        <f t="shared" si="12"/>
        <v>0</v>
      </c>
      <c r="AR12" s="71"/>
      <c r="AS12" s="71"/>
      <c r="AT12" s="73">
        <f t="shared" si="13"/>
        <v>0</v>
      </c>
      <c r="AU12" s="71"/>
      <c r="AV12" s="94"/>
      <c r="AW12" s="99"/>
      <c r="AX12" s="71"/>
      <c r="AY12" s="94"/>
    </row>
    <row r="13" spans="1:57" x14ac:dyDescent="0.25">
      <c r="B13" s="102"/>
      <c r="C13" s="55"/>
      <c r="D13" s="55"/>
      <c r="E13" s="56"/>
      <c r="F13" s="55"/>
      <c r="G13" s="73">
        <f t="shared" si="0"/>
        <v>0</v>
      </c>
      <c r="H13" s="71"/>
      <c r="I13" s="71"/>
      <c r="J13" s="73">
        <f t="shared" si="1"/>
        <v>0</v>
      </c>
      <c r="K13" s="71"/>
      <c r="L13" s="71"/>
      <c r="M13" s="73">
        <f t="shared" si="2"/>
        <v>0</v>
      </c>
      <c r="N13" s="71"/>
      <c r="O13" s="71"/>
      <c r="P13" s="73">
        <f t="shared" si="3"/>
        <v>0</v>
      </c>
      <c r="Q13" s="71"/>
      <c r="R13" s="71"/>
      <c r="S13" s="73">
        <f t="shared" si="4"/>
        <v>0</v>
      </c>
      <c r="T13" s="71"/>
      <c r="U13" s="71"/>
      <c r="V13" s="73">
        <f t="shared" si="5"/>
        <v>0</v>
      </c>
      <c r="W13" s="71"/>
      <c r="X13" s="71"/>
      <c r="Y13" s="73">
        <f t="shared" si="6"/>
        <v>0</v>
      </c>
      <c r="Z13" s="71"/>
      <c r="AA13" s="71"/>
      <c r="AB13" s="73">
        <f t="shared" si="7"/>
        <v>0</v>
      </c>
      <c r="AC13" s="71"/>
      <c r="AD13" s="94"/>
      <c r="AE13" s="93">
        <f t="shared" si="8"/>
        <v>0</v>
      </c>
      <c r="AF13" s="71"/>
      <c r="AG13" s="71"/>
      <c r="AH13" s="73">
        <f t="shared" si="9"/>
        <v>0</v>
      </c>
      <c r="AI13" s="71"/>
      <c r="AJ13" s="71"/>
      <c r="AK13" s="73">
        <f t="shared" si="10"/>
        <v>0</v>
      </c>
      <c r="AL13" s="71"/>
      <c r="AM13" s="71"/>
      <c r="AN13" s="73">
        <f t="shared" si="11"/>
        <v>0</v>
      </c>
      <c r="AO13" s="71"/>
      <c r="AP13" s="71"/>
      <c r="AQ13" s="73">
        <f t="shared" si="12"/>
        <v>0</v>
      </c>
      <c r="AR13" s="71"/>
      <c r="AS13" s="71"/>
      <c r="AT13" s="73">
        <f t="shared" si="13"/>
        <v>0</v>
      </c>
      <c r="AU13" s="71"/>
      <c r="AV13" s="94"/>
      <c r="AW13" s="99"/>
      <c r="AX13" s="71"/>
      <c r="AY13" s="94"/>
    </row>
    <row r="14" spans="1:57" x14ac:dyDescent="0.25">
      <c r="B14" s="102"/>
      <c r="C14" s="55"/>
      <c r="D14" s="55"/>
      <c r="E14" s="56"/>
      <c r="F14" s="55"/>
      <c r="G14" s="73">
        <f t="shared" si="0"/>
        <v>0</v>
      </c>
      <c r="H14" s="71"/>
      <c r="I14" s="71"/>
      <c r="J14" s="73">
        <f t="shared" ref="J14:J16" si="14">K14+L14</f>
        <v>0</v>
      </c>
      <c r="K14" s="71"/>
      <c r="L14" s="71"/>
      <c r="M14" s="73">
        <f t="shared" ref="M14:M16" si="15">N14+O14</f>
        <v>0</v>
      </c>
      <c r="N14" s="71"/>
      <c r="O14" s="71"/>
      <c r="P14" s="73">
        <f t="shared" si="3"/>
        <v>0</v>
      </c>
      <c r="Q14" s="71"/>
      <c r="R14" s="71"/>
      <c r="S14" s="73">
        <f t="shared" si="4"/>
        <v>0</v>
      </c>
      <c r="T14" s="71"/>
      <c r="U14" s="71"/>
      <c r="V14" s="73">
        <f t="shared" si="5"/>
        <v>0</v>
      </c>
      <c r="W14" s="71"/>
      <c r="X14" s="71"/>
      <c r="Y14" s="73">
        <f t="shared" si="6"/>
        <v>0</v>
      </c>
      <c r="Z14" s="71"/>
      <c r="AA14" s="71"/>
      <c r="AB14" s="73">
        <f t="shared" si="7"/>
        <v>0</v>
      </c>
      <c r="AC14" s="71"/>
      <c r="AD14" s="94"/>
      <c r="AE14" s="93">
        <f t="shared" si="8"/>
        <v>0</v>
      </c>
      <c r="AF14" s="71"/>
      <c r="AG14" s="71"/>
      <c r="AH14" s="73">
        <f t="shared" si="9"/>
        <v>0</v>
      </c>
      <c r="AI14" s="71"/>
      <c r="AJ14" s="71"/>
      <c r="AK14" s="73">
        <f t="shared" si="10"/>
        <v>0</v>
      </c>
      <c r="AL14" s="71"/>
      <c r="AM14" s="71"/>
      <c r="AN14" s="73">
        <f t="shared" si="11"/>
        <v>0</v>
      </c>
      <c r="AO14" s="71"/>
      <c r="AP14" s="71"/>
      <c r="AQ14" s="73">
        <f t="shared" si="12"/>
        <v>0</v>
      </c>
      <c r="AR14" s="71"/>
      <c r="AS14" s="71"/>
      <c r="AT14" s="73">
        <f t="shared" si="13"/>
        <v>0</v>
      </c>
      <c r="AU14" s="71"/>
      <c r="AV14" s="94"/>
      <c r="AW14" s="99"/>
      <c r="AX14" s="71"/>
      <c r="AY14" s="94"/>
    </row>
    <row r="15" spans="1:57" x14ac:dyDescent="0.25">
      <c r="B15" s="102"/>
      <c r="C15" s="55"/>
      <c r="D15" s="55"/>
      <c r="E15" s="56"/>
      <c r="F15" s="55"/>
      <c r="G15" s="73">
        <f t="shared" ref="G15:G16" si="16">H15+I15</f>
        <v>0</v>
      </c>
      <c r="H15" s="71"/>
      <c r="I15" s="71"/>
      <c r="J15" s="73">
        <f t="shared" si="14"/>
        <v>0</v>
      </c>
      <c r="K15" s="71"/>
      <c r="L15" s="71"/>
      <c r="M15" s="73">
        <f t="shared" si="15"/>
        <v>0</v>
      </c>
      <c r="N15" s="71"/>
      <c r="O15" s="71"/>
      <c r="P15" s="73">
        <f t="shared" ref="P15:P16" si="17">Q15+R15</f>
        <v>0</v>
      </c>
      <c r="Q15" s="71"/>
      <c r="R15" s="71"/>
      <c r="S15" s="73">
        <f t="shared" si="4"/>
        <v>0</v>
      </c>
      <c r="T15" s="71"/>
      <c r="U15" s="71"/>
      <c r="V15" s="73">
        <f t="shared" si="5"/>
        <v>0</v>
      </c>
      <c r="W15" s="71"/>
      <c r="X15" s="71"/>
      <c r="Y15" s="73">
        <f t="shared" ref="Y15:Y16" si="18">Z15+AA15</f>
        <v>0</v>
      </c>
      <c r="Z15" s="71"/>
      <c r="AA15" s="71"/>
      <c r="AB15" s="73">
        <f t="shared" ref="AB15:AB16" si="19">AC15+AD15</f>
        <v>0</v>
      </c>
      <c r="AC15" s="71"/>
      <c r="AD15" s="94"/>
      <c r="AE15" s="93">
        <f t="shared" si="8"/>
        <v>0</v>
      </c>
      <c r="AF15" s="71"/>
      <c r="AG15" s="71"/>
      <c r="AH15" s="73">
        <f t="shared" si="9"/>
        <v>0</v>
      </c>
      <c r="AI15" s="71"/>
      <c r="AJ15" s="71"/>
      <c r="AK15" s="73">
        <f t="shared" si="10"/>
        <v>0</v>
      </c>
      <c r="AL15" s="71"/>
      <c r="AM15" s="71"/>
      <c r="AN15" s="73">
        <f t="shared" si="11"/>
        <v>0</v>
      </c>
      <c r="AO15" s="71"/>
      <c r="AP15" s="71"/>
      <c r="AQ15" s="73">
        <f t="shared" si="12"/>
        <v>0</v>
      </c>
      <c r="AR15" s="71"/>
      <c r="AS15" s="71"/>
      <c r="AT15" s="73">
        <f t="shared" si="13"/>
        <v>0</v>
      </c>
      <c r="AU15" s="71"/>
      <c r="AV15" s="94"/>
      <c r="AW15" s="99"/>
      <c r="AX15" s="71"/>
      <c r="AY15" s="94"/>
    </row>
    <row r="16" spans="1:57" x14ac:dyDescent="0.25">
      <c r="B16" s="103"/>
      <c r="C16" s="77"/>
      <c r="D16" s="77"/>
      <c r="E16" s="78"/>
      <c r="F16" s="77"/>
      <c r="G16" s="73">
        <f t="shared" si="16"/>
        <v>0</v>
      </c>
      <c r="H16" s="71"/>
      <c r="I16" s="71"/>
      <c r="J16" s="73">
        <f t="shared" si="14"/>
        <v>0</v>
      </c>
      <c r="K16" s="71"/>
      <c r="L16" s="71"/>
      <c r="M16" s="73">
        <f t="shared" si="15"/>
        <v>0</v>
      </c>
      <c r="N16" s="71"/>
      <c r="O16" s="71"/>
      <c r="P16" s="73">
        <f t="shared" si="17"/>
        <v>0</v>
      </c>
      <c r="Q16" s="71"/>
      <c r="R16" s="71"/>
      <c r="S16" s="73">
        <f t="shared" ref="S16" si="20">T16+U16</f>
        <v>0</v>
      </c>
      <c r="T16" s="71"/>
      <c r="U16" s="71"/>
      <c r="V16" s="73">
        <f t="shared" ref="V16" si="21">W16+X16</f>
        <v>0</v>
      </c>
      <c r="W16" s="71"/>
      <c r="X16" s="71"/>
      <c r="Y16" s="73">
        <f t="shared" si="18"/>
        <v>0</v>
      </c>
      <c r="Z16" s="71"/>
      <c r="AA16" s="71"/>
      <c r="AB16" s="73">
        <f t="shared" si="19"/>
        <v>0</v>
      </c>
      <c r="AC16" s="71"/>
      <c r="AD16" s="94"/>
      <c r="AE16" s="93">
        <f t="shared" si="8"/>
        <v>0</v>
      </c>
      <c r="AF16" s="71"/>
      <c r="AG16" s="71"/>
      <c r="AH16" s="73">
        <f t="shared" si="9"/>
        <v>0</v>
      </c>
      <c r="AI16" s="71"/>
      <c r="AJ16" s="71"/>
      <c r="AK16" s="73">
        <f t="shared" si="10"/>
        <v>0</v>
      </c>
      <c r="AL16" s="71"/>
      <c r="AM16" s="71"/>
      <c r="AN16" s="73">
        <f t="shared" si="11"/>
        <v>0</v>
      </c>
      <c r="AO16" s="71"/>
      <c r="AP16" s="71"/>
      <c r="AQ16" s="73">
        <f t="shared" si="12"/>
        <v>0</v>
      </c>
      <c r="AR16" s="71"/>
      <c r="AS16" s="71"/>
      <c r="AT16" s="73">
        <f t="shared" si="13"/>
        <v>0</v>
      </c>
      <c r="AU16" s="71"/>
      <c r="AV16" s="94"/>
      <c r="AW16" s="99"/>
      <c r="AX16" s="71"/>
      <c r="AY16" s="94"/>
    </row>
    <row r="17" spans="1:51" ht="17.25" x14ac:dyDescent="0.25">
      <c r="A17" s="75"/>
      <c r="B17" s="182" t="s">
        <v>77</v>
      </c>
      <c r="C17" s="183"/>
      <c r="D17" s="183"/>
      <c r="E17" s="183"/>
      <c r="F17" s="183"/>
      <c r="G17" s="79">
        <f t="shared" ref="G17:AD17" si="22">SUM(G8:G16)</f>
        <v>0</v>
      </c>
      <c r="H17" s="79">
        <f t="shared" si="22"/>
        <v>0</v>
      </c>
      <c r="I17" s="79">
        <f t="shared" si="22"/>
        <v>0</v>
      </c>
      <c r="J17" s="79">
        <f t="shared" si="22"/>
        <v>0</v>
      </c>
      <c r="K17" s="79">
        <f t="shared" si="22"/>
        <v>0</v>
      </c>
      <c r="L17" s="79">
        <f t="shared" si="22"/>
        <v>0</v>
      </c>
      <c r="M17" s="79">
        <f t="shared" si="22"/>
        <v>0</v>
      </c>
      <c r="N17" s="79">
        <f t="shared" si="22"/>
        <v>0</v>
      </c>
      <c r="O17" s="79">
        <f t="shared" si="22"/>
        <v>0</v>
      </c>
      <c r="P17" s="79">
        <f t="shared" si="22"/>
        <v>0</v>
      </c>
      <c r="Q17" s="79">
        <f t="shared" si="22"/>
        <v>0</v>
      </c>
      <c r="R17" s="79">
        <f t="shared" si="22"/>
        <v>0</v>
      </c>
      <c r="S17" s="79">
        <f t="shared" si="22"/>
        <v>0</v>
      </c>
      <c r="T17" s="79">
        <f t="shared" si="22"/>
        <v>0</v>
      </c>
      <c r="U17" s="79">
        <f t="shared" si="22"/>
        <v>0</v>
      </c>
      <c r="V17" s="79">
        <f t="shared" si="22"/>
        <v>0</v>
      </c>
      <c r="W17" s="79">
        <f t="shared" si="22"/>
        <v>0</v>
      </c>
      <c r="X17" s="79">
        <f t="shared" si="22"/>
        <v>0</v>
      </c>
      <c r="Y17" s="79">
        <f t="shared" si="22"/>
        <v>0</v>
      </c>
      <c r="Z17" s="79">
        <f t="shared" si="22"/>
        <v>0</v>
      </c>
      <c r="AA17" s="79">
        <f t="shared" si="22"/>
        <v>0</v>
      </c>
      <c r="AB17" s="79">
        <f t="shared" si="22"/>
        <v>0</v>
      </c>
      <c r="AC17" s="79">
        <f t="shared" si="22"/>
        <v>0</v>
      </c>
      <c r="AD17" s="95">
        <f t="shared" si="22"/>
        <v>0</v>
      </c>
      <c r="AE17" s="93">
        <f t="shared" ref="AE17:AV17" si="23">SUM(AE8:AE16)</f>
        <v>0</v>
      </c>
      <c r="AF17" s="79">
        <f t="shared" si="23"/>
        <v>0</v>
      </c>
      <c r="AG17" s="79">
        <f t="shared" si="23"/>
        <v>0</v>
      </c>
      <c r="AH17" s="79">
        <f t="shared" si="23"/>
        <v>0</v>
      </c>
      <c r="AI17" s="79">
        <f t="shared" si="23"/>
        <v>0</v>
      </c>
      <c r="AJ17" s="79">
        <f t="shared" si="23"/>
        <v>0</v>
      </c>
      <c r="AK17" s="79">
        <f t="shared" si="23"/>
        <v>0</v>
      </c>
      <c r="AL17" s="79">
        <f t="shared" si="23"/>
        <v>0</v>
      </c>
      <c r="AM17" s="79">
        <f t="shared" si="23"/>
        <v>0</v>
      </c>
      <c r="AN17" s="79">
        <f t="shared" si="23"/>
        <v>0</v>
      </c>
      <c r="AO17" s="79">
        <f t="shared" si="23"/>
        <v>0</v>
      </c>
      <c r="AP17" s="79">
        <f t="shared" si="23"/>
        <v>0</v>
      </c>
      <c r="AQ17" s="79">
        <f t="shared" si="23"/>
        <v>0</v>
      </c>
      <c r="AR17" s="79">
        <f t="shared" si="23"/>
        <v>0</v>
      </c>
      <c r="AS17" s="79">
        <f t="shared" si="23"/>
        <v>0</v>
      </c>
      <c r="AT17" s="79">
        <f t="shared" si="23"/>
        <v>0</v>
      </c>
      <c r="AU17" s="79">
        <f t="shared" si="23"/>
        <v>0</v>
      </c>
      <c r="AV17" s="95">
        <f t="shared" si="23"/>
        <v>0</v>
      </c>
      <c r="AW17" s="93" t="s">
        <v>82</v>
      </c>
      <c r="AX17" s="79" t="s">
        <v>82</v>
      </c>
      <c r="AY17" s="95" t="s">
        <v>82</v>
      </c>
    </row>
    <row r="18" spans="1:51" x14ac:dyDescent="0.25">
      <c r="B18" s="182" t="s">
        <v>47</v>
      </c>
      <c r="C18" s="183"/>
      <c r="D18" s="183"/>
      <c r="E18" s="183"/>
      <c r="F18" s="183"/>
      <c r="G18" s="79">
        <f t="shared" ref="G18:AD18" si="24">SUMIF($E8:$E16,"Վարկային ծրագիր",G8:G16)</f>
        <v>0</v>
      </c>
      <c r="H18" s="79">
        <f t="shared" si="24"/>
        <v>0</v>
      </c>
      <c r="I18" s="79">
        <f t="shared" si="24"/>
        <v>0</v>
      </c>
      <c r="J18" s="79">
        <f t="shared" si="24"/>
        <v>0</v>
      </c>
      <c r="K18" s="79">
        <f t="shared" si="24"/>
        <v>0</v>
      </c>
      <c r="L18" s="79">
        <f t="shared" si="24"/>
        <v>0</v>
      </c>
      <c r="M18" s="79">
        <f t="shared" si="24"/>
        <v>0</v>
      </c>
      <c r="N18" s="79">
        <f t="shared" si="24"/>
        <v>0</v>
      </c>
      <c r="O18" s="79">
        <f t="shared" si="24"/>
        <v>0</v>
      </c>
      <c r="P18" s="79">
        <f t="shared" si="24"/>
        <v>0</v>
      </c>
      <c r="Q18" s="79">
        <f t="shared" si="24"/>
        <v>0</v>
      </c>
      <c r="R18" s="79">
        <f t="shared" si="24"/>
        <v>0</v>
      </c>
      <c r="S18" s="79">
        <f t="shared" si="24"/>
        <v>0</v>
      </c>
      <c r="T18" s="79">
        <f t="shared" si="24"/>
        <v>0</v>
      </c>
      <c r="U18" s="79">
        <f t="shared" si="24"/>
        <v>0</v>
      </c>
      <c r="V18" s="79">
        <f t="shared" si="24"/>
        <v>0</v>
      </c>
      <c r="W18" s="79">
        <f t="shared" si="24"/>
        <v>0</v>
      </c>
      <c r="X18" s="79">
        <f t="shared" si="24"/>
        <v>0</v>
      </c>
      <c r="Y18" s="79">
        <f t="shared" si="24"/>
        <v>0</v>
      </c>
      <c r="Z18" s="79">
        <f t="shared" si="24"/>
        <v>0</v>
      </c>
      <c r="AA18" s="79">
        <f t="shared" si="24"/>
        <v>0</v>
      </c>
      <c r="AB18" s="79">
        <f t="shared" si="24"/>
        <v>0</v>
      </c>
      <c r="AC18" s="79">
        <f t="shared" si="24"/>
        <v>0</v>
      </c>
      <c r="AD18" s="95">
        <f t="shared" si="24"/>
        <v>0</v>
      </c>
      <c r="AE18" s="93">
        <f t="shared" ref="AE18:AV18" si="25">SUMIF($E8:$E16,"Վարկային ծրագիր",AE8:AE16)</f>
        <v>0</v>
      </c>
      <c r="AF18" s="79">
        <f t="shared" si="25"/>
        <v>0</v>
      </c>
      <c r="AG18" s="79">
        <f t="shared" si="25"/>
        <v>0</v>
      </c>
      <c r="AH18" s="79">
        <f t="shared" si="25"/>
        <v>0</v>
      </c>
      <c r="AI18" s="79">
        <f t="shared" si="25"/>
        <v>0</v>
      </c>
      <c r="AJ18" s="79">
        <f t="shared" si="25"/>
        <v>0</v>
      </c>
      <c r="AK18" s="79">
        <f t="shared" si="25"/>
        <v>0</v>
      </c>
      <c r="AL18" s="79">
        <f t="shared" si="25"/>
        <v>0</v>
      </c>
      <c r="AM18" s="79">
        <f t="shared" si="25"/>
        <v>0</v>
      </c>
      <c r="AN18" s="79">
        <f t="shared" si="25"/>
        <v>0</v>
      </c>
      <c r="AO18" s="79">
        <f t="shared" si="25"/>
        <v>0</v>
      </c>
      <c r="AP18" s="79">
        <f t="shared" si="25"/>
        <v>0</v>
      </c>
      <c r="AQ18" s="79">
        <f t="shared" si="25"/>
        <v>0</v>
      </c>
      <c r="AR18" s="79">
        <f t="shared" si="25"/>
        <v>0</v>
      </c>
      <c r="AS18" s="79">
        <f t="shared" si="25"/>
        <v>0</v>
      </c>
      <c r="AT18" s="79">
        <f t="shared" si="25"/>
        <v>0</v>
      </c>
      <c r="AU18" s="79">
        <f t="shared" si="25"/>
        <v>0</v>
      </c>
      <c r="AV18" s="95">
        <f t="shared" si="25"/>
        <v>0</v>
      </c>
      <c r="AW18" s="93" t="s">
        <v>82</v>
      </c>
      <c r="AX18" s="79" t="s">
        <v>82</v>
      </c>
      <c r="AY18" s="95" t="s">
        <v>82</v>
      </c>
    </row>
    <row r="19" spans="1:51" x14ac:dyDescent="0.25">
      <c r="B19" s="182" t="s">
        <v>48</v>
      </c>
      <c r="C19" s="183"/>
      <c r="D19" s="183"/>
      <c r="E19" s="183"/>
      <c r="F19" s="183"/>
      <c r="G19" s="79">
        <f t="shared" ref="G19:AD19" si="26">SUMIF($E8:$E16,"Դրամաշնորհային ծրագիր",G8:G16)</f>
        <v>0</v>
      </c>
      <c r="H19" s="79">
        <f t="shared" si="26"/>
        <v>0</v>
      </c>
      <c r="I19" s="79">
        <f t="shared" si="26"/>
        <v>0</v>
      </c>
      <c r="J19" s="79">
        <f t="shared" si="26"/>
        <v>0</v>
      </c>
      <c r="K19" s="79">
        <f t="shared" si="26"/>
        <v>0</v>
      </c>
      <c r="L19" s="79">
        <f t="shared" si="26"/>
        <v>0</v>
      </c>
      <c r="M19" s="79">
        <f t="shared" si="26"/>
        <v>0</v>
      </c>
      <c r="N19" s="79">
        <f t="shared" si="26"/>
        <v>0</v>
      </c>
      <c r="O19" s="79">
        <f t="shared" si="26"/>
        <v>0</v>
      </c>
      <c r="P19" s="79">
        <f t="shared" si="26"/>
        <v>0</v>
      </c>
      <c r="Q19" s="79">
        <f t="shared" si="26"/>
        <v>0</v>
      </c>
      <c r="R19" s="79">
        <f t="shared" si="26"/>
        <v>0</v>
      </c>
      <c r="S19" s="79">
        <f t="shared" si="26"/>
        <v>0</v>
      </c>
      <c r="T19" s="79">
        <f t="shared" si="26"/>
        <v>0</v>
      </c>
      <c r="U19" s="79">
        <f t="shared" si="26"/>
        <v>0</v>
      </c>
      <c r="V19" s="79">
        <f t="shared" si="26"/>
        <v>0</v>
      </c>
      <c r="W19" s="79">
        <f t="shared" si="26"/>
        <v>0</v>
      </c>
      <c r="X19" s="79">
        <f t="shared" si="26"/>
        <v>0</v>
      </c>
      <c r="Y19" s="79">
        <f t="shared" si="26"/>
        <v>0</v>
      </c>
      <c r="Z19" s="79">
        <f t="shared" si="26"/>
        <v>0</v>
      </c>
      <c r="AA19" s="79">
        <f t="shared" si="26"/>
        <v>0</v>
      </c>
      <c r="AB19" s="79">
        <f t="shared" si="26"/>
        <v>0</v>
      </c>
      <c r="AC19" s="79">
        <f t="shared" si="26"/>
        <v>0</v>
      </c>
      <c r="AD19" s="95">
        <f t="shared" si="26"/>
        <v>0</v>
      </c>
      <c r="AE19" s="93">
        <f t="shared" ref="AE19:AV19" si="27">SUMIF($E8:$E16,"Դրամաշնորհային ծրագիր",AE8:AE16)</f>
        <v>0</v>
      </c>
      <c r="AF19" s="79">
        <f t="shared" si="27"/>
        <v>0</v>
      </c>
      <c r="AG19" s="79">
        <f t="shared" si="27"/>
        <v>0</v>
      </c>
      <c r="AH19" s="79">
        <f t="shared" si="27"/>
        <v>0</v>
      </c>
      <c r="AI19" s="79">
        <f t="shared" si="27"/>
        <v>0</v>
      </c>
      <c r="AJ19" s="79">
        <f t="shared" si="27"/>
        <v>0</v>
      </c>
      <c r="AK19" s="79">
        <f t="shared" si="27"/>
        <v>0</v>
      </c>
      <c r="AL19" s="79">
        <f t="shared" si="27"/>
        <v>0</v>
      </c>
      <c r="AM19" s="79">
        <f t="shared" si="27"/>
        <v>0</v>
      </c>
      <c r="AN19" s="79">
        <f t="shared" si="27"/>
        <v>0</v>
      </c>
      <c r="AO19" s="79">
        <f t="shared" si="27"/>
        <v>0</v>
      </c>
      <c r="AP19" s="79">
        <f t="shared" si="27"/>
        <v>0</v>
      </c>
      <c r="AQ19" s="79">
        <f t="shared" si="27"/>
        <v>0</v>
      </c>
      <c r="AR19" s="79">
        <f t="shared" si="27"/>
        <v>0</v>
      </c>
      <c r="AS19" s="79">
        <f t="shared" si="27"/>
        <v>0</v>
      </c>
      <c r="AT19" s="79">
        <f t="shared" si="27"/>
        <v>0</v>
      </c>
      <c r="AU19" s="79">
        <f t="shared" si="27"/>
        <v>0</v>
      </c>
      <c r="AV19" s="95">
        <f t="shared" si="27"/>
        <v>0</v>
      </c>
      <c r="AW19" s="93" t="s">
        <v>82</v>
      </c>
      <c r="AX19" s="79" t="s">
        <v>82</v>
      </c>
      <c r="AY19" s="95" t="s">
        <v>82</v>
      </c>
    </row>
    <row r="20" spans="1:51" ht="15.75" thickBot="1" x14ac:dyDescent="0.3">
      <c r="B20" s="180" t="s">
        <v>78</v>
      </c>
      <c r="C20" s="181"/>
      <c r="D20" s="181"/>
      <c r="E20" s="181"/>
      <c r="F20" s="181"/>
      <c r="G20" s="97">
        <f t="shared" ref="G20:AD20" si="28">SUMIF($E8:$E16,"Ենթավարկային ծրագիր",G8:G16)</f>
        <v>0</v>
      </c>
      <c r="H20" s="97">
        <f t="shared" si="28"/>
        <v>0</v>
      </c>
      <c r="I20" s="97">
        <f t="shared" si="28"/>
        <v>0</v>
      </c>
      <c r="J20" s="97">
        <f t="shared" si="28"/>
        <v>0</v>
      </c>
      <c r="K20" s="97">
        <f t="shared" si="28"/>
        <v>0</v>
      </c>
      <c r="L20" s="97">
        <f t="shared" si="28"/>
        <v>0</v>
      </c>
      <c r="M20" s="97">
        <f t="shared" si="28"/>
        <v>0</v>
      </c>
      <c r="N20" s="97">
        <f t="shared" si="28"/>
        <v>0</v>
      </c>
      <c r="O20" s="97">
        <f t="shared" si="28"/>
        <v>0</v>
      </c>
      <c r="P20" s="97">
        <f t="shared" si="28"/>
        <v>0</v>
      </c>
      <c r="Q20" s="97">
        <f t="shared" si="28"/>
        <v>0</v>
      </c>
      <c r="R20" s="97">
        <f t="shared" si="28"/>
        <v>0</v>
      </c>
      <c r="S20" s="97">
        <f t="shared" si="28"/>
        <v>0</v>
      </c>
      <c r="T20" s="97">
        <f t="shared" si="28"/>
        <v>0</v>
      </c>
      <c r="U20" s="97">
        <f t="shared" si="28"/>
        <v>0</v>
      </c>
      <c r="V20" s="97">
        <f t="shared" si="28"/>
        <v>0</v>
      </c>
      <c r="W20" s="97">
        <f t="shared" si="28"/>
        <v>0</v>
      </c>
      <c r="X20" s="97">
        <f t="shared" si="28"/>
        <v>0</v>
      </c>
      <c r="Y20" s="97">
        <f t="shared" si="28"/>
        <v>0</v>
      </c>
      <c r="Z20" s="97">
        <f t="shared" si="28"/>
        <v>0</v>
      </c>
      <c r="AA20" s="97">
        <f t="shared" si="28"/>
        <v>0</v>
      </c>
      <c r="AB20" s="97">
        <f t="shared" si="28"/>
        <v>0</v>
      </c>
      <c r="AC20" s="97">
        <f t="shared" si="28"/>
        <v>0</v>
      </c>
      <c r="AD20" s="98">
        <f t="shared" si="28"/>
        <v>0</v>
      </c>
      <c r="AE20" s="96">
        <f t="shared" ref="AE20:AV20" si="29">SUMIF($E8:$E16,"Ենթավարկային ծրագիր",AE8:AE16)</f>
        <v>0</v>
      </c>
      <c r="AF20" s="97">
        <f t="shared" si="29"/>
        <v>0</v>
      </c>
      <c r="AG20" s="97">
        <f t="shared" si="29"/>
        <v>0</v>
      </c>
      <c r="AH20" s="97">
        <f t="shared" si="29"/>
        <v>0</v>
      </c>
      <c r="AI20" s="97">
        <f t="shared" si="29"/>
        <v>0</v>
      </c>
      <c r="AJ20" s="97">
        <f t="shared" si="29"/>
        <v>0</v>
      </c>
      <c r="AK20" s="97">
        <f t="shared" si="29"/>
        <v>0</v>
      </c>
      <c r="AL20" s="97">
        <f t="shared" si="29"/>
        <v>0</v>
      </c>
      <c r="AM20" s="97">
        <f t="shared" si="29"/>
        <v>0</v>
      </c>
      <c r="AN20" s="97">
        <f t="shared" si="29"/>
        <v>0</v>
      </c>
      <c r="AO20" s="97">
        <f t="shared" si="29"/>
        <v>0</v>
      </c>
      <c r="AP20" s="97">
        <f t="shared" si="29"/>
        <v>0</v>
      </c>
      <c r="AQ20" s="97">
        <f t="shared" si="29"/>
        <v>0</v>
      </c>
      <c r="AR20" s="97">
        <f t="shared" si="29"/>
        <v>0</v>
      </c>
      <c r="AS20" s="97">
        <f t="shared" si="29"/>
        <v>0</v>
      </c>
      <c r="AT20" s="97">
        <f t="shared" si="29"/>
        <v>0</v>
      </c>
      <c r="AU20" s="97">
        <f t="shared" si="29"/>
        <v>0</v>
      </c>
      <c r="AV20" s="98">
        <f t="shared" si="29"/>
        <v>0</v>
      </c>
      <c r="AW20" s="96" t="s">
        <v>82</v>
      </c>
      <c r="AX20" s="97" t="s">
        <v>82</v>
      </c>
      <c r="AY20" s="98" t="s">
        <v>82</v>
      </c>
    </row>
    <row r="27" spans="1:51" ht="57" customHeight="1" x14ac:dyDescent="0.25"/>
    <row r="28" spans="1:51" ht="36.75" customHeight="1" x14ac:dyDescent="0.25"/>
    <row r="32" spans="1:51" ht="15" customHeight="1" x14ac:dyDescent="0.25"/>
    <row r="33" ht="15" customHeight="1" x14ac:dyDescent="0.25"/>
  </sheetData>
  <mergeCells count="27">
    <mergeCell ref="B20:F20"/>
    <mergeCell ref="Y6:AA6"/>
    <mergeCell ref="E5:E7"/>
    <mergeCell ref="B17:F17"/>
    <mergeCell ref="B18:F18"/>
    <mergeCell ref="B19:F19"/>
    <mergeCell ref="V5:AD5"/>
    <mergeCell ref="D5:D7"/>
    <mergeCell ref="F5:F7"/>
    <mergeCell ref="B5:C6"/>
    <mergeCell ref="G5:I6"/>
    <mergeCell ref="AY5:AY7"/>
    <mergeCell ref="J5:L6"/>
    <mergeCell ref="M5:O6"/>
    <mergeCell ref="P5:R6"/>
    <mergeCell ref="S5:U6"/>
    <mergeCell ref="AB6:AD6"/>
    <mergeCell ref="V6:X6"/>
    <mergeCell ref="AW5:AW7"/>
    <mergeCell ref="AX5:AX7"/>
    <mergeCell ref="AH6:AJ6"/>
    <mergeCell ref="AK6:AM6"/>
    <mergeCell ref="AN6:AP6"/>
    <mergeCell ref="AT6:AV6"/>
    <mergeCell ref="AE5:AG6"/>
    <mergeCell ref="AQ6:AS6"/>
    <mergeCell ref="AH5:AV5"/>
  </mergeCells>
  <dataValidations count="1">
    <dataValidation type="list" allowBlank="1" showInputMessage="1" showErrorMessage="1" sqref="E8:E16">
      <formula1>$BE$1:$BE$3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AB16" sqref="AB16"/>
    </sheetView>
  </sheetViews>
  <sheetFormatPr defaultRowHeight="15" x14ac:dyDescent="0.25"/>
  <cols>
    <col min="2" max="2" width="10.7109375" customWidth="1"/>
    <col min="3" max="3" width="12.7109375" customWidth="1"/>
    <col min="4" max="4" width="26.28515625" customWidth="1"/>
    <col min="5" max="5" width="5.28515625" customWidth="1"/>
    <col min="6" max="6" width="5.7109375" bestFit="1" customWidth="1"/>
    <col min="7" max="7" width="6" customWidth="1"/>
    <col min="8" max="8" width="5.28515625" customWidth="1"/>
    <col min="9" max="9" width="5.140625" customWidth="1"/>
    <col min="10" max="10" width="5.7109375" customWidth="1"/>
    <col min="11" max="13" width="5.5703125" customWidth="1"/>
    <col min="14" max="14" width="7" customWidth="1"/>
    <col min="15" max="15" width="5.140625" customWidth="1"/>
    <col min="16" max="16" width="4.85546875" customWidth="1"/>
    <col min="17" max="17" width="5.28515625" customWidth="1"/>
    <col min="18" max="18" width="5.85546875" customWidth="1"/>
    <col min="19" max="19" width="6.140625" customWidth="1"/>
    <col min="25" max="25" width="6.42578125" hidden="1" customWidth="1"/>
    <col min="26" max="26" width="3" hidden="1" customWidth="1"/>
    <col min="27" max="27" width="9.140625" hidden="1" customWidth="1"/>
  </cols>
  <sheetData>
    <row r="1" spans="1:25" ht="17.25" x14ac:dyDescent="0.25">
      <c r="A1" s="5" t="s">
        <v>104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Y1" t="s">
        <v>100</v>
      </c>
    </row>
    <row r="2" spans="1:25" ht="17.25" x14ac:dyDescent="0.25">
      <c r="A2" s="5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Y2" t="s">
        <v>101</v>
      </c>
    </row>
    <row r="3" spans="1:25" ht="17.25" x14ac:dyDescent="0.25">
      <c r="A3" s="5" t="s">
        <v>188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Y3" t="s">
        <v>102</v>
      </c>
    </row>
    <row r="4" spans="1:25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25" ht="15" customHeight="1" x14ac:dyDescent="0.25">
      <c r="B5" s="160" t="s">
        <v>23</v>
      </c>
      <c r="C5" s="160"/>
      <c r="D5" s="160" t="s">
        <v>103</v>
      </c>
      <c r="E5" s="160" t="s">
        <v>106</v>
      </c>
      <c r="F5" s="160"/>
      <c r="G5" s="160"/>
      <c r="H5" s="160" t="s">
        <v>105</v>
      </c>
      <c r="I5" s="160"/>
      <c r="J5" s="160"/>
      <c r="K5" s="160" t="s">
        <v>34</v>
      </c>
      <c r="L5" s="160"/>
      <c r="M5" s="160"/>
      <c r="N5" s="160"/>
      <c r="O5" s="160"/>
      <c r="P5" s="160"/>
      <c r="Q5" s="160"/>
      <c r="R5" s="160"/>
      <c r="S5" s="160"/>
    </row>
    <row r="6" spans="1:25" ht="23.25" customHeight="1" x14ac:dyDescent="0.25">
      <c r="B6" s="160"/>
      <c r="C6" s="160"/>
      <c r="D6" s="160"/>
      <c r="E6" s="160"/>
      <c r="F6" s="160"/>
      <c r="G6" s="160"/>
      <c r="H6" s="160"/>
      <c r="I6" s="160"/>
      <c r="J6" s="160"/>
      <c r="K6" s="160" t="s">
        <v>13</v>
      </c>
      <c r="L6" s="160"/>
      <c r="M6" s="160"/>
      <c r="N6" s="160" t="s">
        <v>18</v>
      </c>
      <c r="O6" s="160"/>
      <c r="P6" s="160"/>
      <c r="Q6" s="160" t="s">
        <v>22</v>
      </c>
      <c r="R6" s="160"/>
      <c r="S6" s="160"/>
    </row>
    <row r="7" spans="1:25" ht="126" customHeight="1" x14ac:dyDescent="0.25">
      <c r="B7" s="18" t="s">
        <v>3</v>
      </c>
      <c r="C7" s="18" t="s">
        <v>49</v>
      </c>
      <c r="D7" s="160"/>
      <c r="E7" s="15" t="s">
        <v>27</v>
      </c>
      <c r="F7" s="15" t="s">
        <v>42</v>
      </c>
      <c r="G7" s="15" t="s">
        <v>43</v>
      </c>
      <c r="H7" s="15" t="s">
        <v>27</v>
      </c>
      <c r="I7" s="15" t="s">
        <v>42</v>
      </c>
      <c r="J7" s="15" t="s">
        <v>43</v>
      </c>
      <c r="K7" s="15" t="s">
        <v>27</v>
      </c>
      <c r="L7" s="15" t="s">
        <v>42</v>
      </c>
      <c r="M7" s="15" t="s">
        <v>43</v>
      </c>
      <c r="N7" s="15" t="s">
        <v>27</v>
      </c>
      <c r="O7" s="15" t="s">
        <v>42</v>
      </c>
      <c r="P7" s="15" t="s">
        <v>43</v>
      </c>
      <c r="Q7" s="15" t="s">
        <v>27</v>
      </c>
      <c r="R7" s="15" t="s">
        <v>42</v>
      </c>
      <c r="S7" s="15" t="s">
        <v>43</v>
      </c>
    </row>
    <row r="8" spans="1:25" x14ac:dyDescent="0.25">
      <c r="B8" s="55"/>
      <c r="C8" s="55"/>
      <c r="D8" s="55"/>
      <c r="E8" s="58">
        <f>F8+G8</f>
        <v>0</v>
      </c>
      <c r="F8" s="63"/>
      <c r="G8" s="63"/>
      <c r="H8" s="58">
        <f>I8+J8</f>
        <v>0</v>
      </c>
      <c r="I8" s="63"/>
      <c r="J8" s="63"/>
      <c r="K8" s="58">
        <f>L8+M8</f>
        <v>0</v>
      </c>
      <c r="L8" s="63"/>
      <c r="M8" s="63"/>
      <c r="N8" s="58">
        <f>O8+P8</f>
        <v>0</v>
      </c>
      <c r="O8" s="63"/>
      <c r="P8" s="63"/>
      <c r="Q8" s="58">
        <f>R8+S8</f>
        <v>0</v>
      </c>
      <c r="R8" s="63"/>
      <c r="S8" s="63"/>
    </row>
    <row r="9" spans="1:25" x14ac:dyDescent="0.25">
      <c r="B9" s="55"/>
      <c r="C9" s="55"/>
      <c r="D9" s="55"/>
      <c r="E9" s="58">
        <f t="shared" ref="E9:E16" si="0">F9+G9</f>
        <v>0</v>
      </c>
      <c r="F9" s="63"/>
      <c r="G9" s="63"/>
      <c r="H9" s="58">
        <f t="shared" ref="H9:H16" si="1">I9+J9</f>
        <v>0</v>
      </c>
      <c r="I9" s="63"/>
      <c r="J9" s="63"/>
      <c r="K9" s="58">
        <f t="shared" ref="K9:K16" si="2">L9+M9</f>
        <v>0</v>
      </c>
      <c r="L9" s="63"/>
      <c r="M9" s="63"/>
      <c r="N9" s="58">
        <f t="shared" ref="N9:N16" si="3">O9+P9</f>
        <v>0</v>
      </c>
      <c r="O9" s="63"/>
      <c r="P9" s="63"/>
      <c r="Q9" s="58">
        <f t="shared" ref="Q9:Q16" si="4">R9+S9</f>
        <v>0</v>
      </c>
      <c r="R9" s="63"/>
      <c r="S9" s="63"/>
    </row>
    <row r="10" spans="1:25" x14ac:dyDescent="0.25">
      <c r="B10" s="55"/>
      <c r="C10" s="55"/>
      <c r="D10" s="55"/>
      <c r="E10" s="58">
        <f t="shared" si="0"/>
        <v>0</v>
      </c>
      <c r="F10" s="63"/>
      <c r="G10" s="63"/>
      <c r="H10" s="58">
        <f t="shared" si="1"/>
        <v>0</v>
      </c>
      <c r="I10" s="63"/>
      <c r="J10" s="63"/>
      <c r="K10" s="58">
        <f t="shared" si="2"/>
        <v>0</v>
      </c>
      <c r="L10" s="63"/>
      <c r="M10" s="63"/>
      <c r="N10" s="58">
        <f t="shared" si="3"/>
        <v>0</v>
      </c>
      <c r="O10" s="63"/>
      <c r="P10" s="63"/>
      <c r="Q10" s="58">
        <f t="shared" si="4"/>
        <v>0</v>
      </c>
      <c r="R10" s="63"/>
      <c r="S10" s="63"/>
    </row>
    <row r="11" spans="1:25" x14ac:dyDescent="0.25">
      <c r="B11" s="55"/>
      <c r="C11" s="55"/>
      <c r="D11" s="55"/>
      <c r="E11" s="58">
        <f t="shared" si="0"/>
        <v>0</v>
      </c>
      <c r="F11" s="63"/>
      <c r="G11" s="63"/>
      <c r="H11" s="58">
        <f t="shared" si="1"/>
        <v>0</v>
      </c>
      <c r="I11" s="63"/>
      <c r="J11" s="63"/>
      <c r="K11" s="58">
        <f t="shared" si="2"/>
        <v>0</v>
      </c>
      <c r="L11" s="63"/>
      <c r="M11" s="63"/>
      <c r="N11" s="58">
        <f t="shared" si="3"/>
        <v>0</v>
      </c>
      <c r="O11" s="63"/>
      <c r="P11" s="63"/>
      <c r="Q11" s="58">
        <f t="shared" si="4"/>
        <v>0</v>
      </c>
      <c r="R11" s="63"/>
      <c r="S11" s="63"/>
    </row>
    <row r="12" spans="1:25" x14ac:dyDescent="0.25">
      <c r="B12" s="55"/>
      <c r="C12" s="55"/>
      <c r="D12" s="55"/>
      <c r="E12" s="58">
        <f t="shared" si="0"/>
        <v>0</v>
      </c>
      <c r="F12" s="63"/>
      <c r="G12" s="63"/>
      <c r="H12" s="58">
        <f t="shared" si="1"/>
        <v>0</v>
      </c>
      <c r="I12" s="63"/>
      <c r="J12" s="63"/>
      <c r="K12" s="58">
        <f t="shared" si="2"/>
        <v>0</v>
      </c>
      <c r="L12" s="63"/>
      <c r="M12" s="63"/>
      <c r="N12" s="58">
        <f t="shared" si="3"/>
        <v>0</v>
      </c>
      <c r="O12" s="63"/>
      <c r="P12" s="63"/>
      <c r="Q12" s="58">
        <f t="shared" si="4"/>
        <v>0</v>
      </c>
      <c r="R12" s="63"/>
      <c r="S12" s="63"/>
    </row>
    <row r="13" spans="1:25" x14ac:dyDescent="0.25">
      <c r="B13" s="55"/>
      <c r="C13" s="55"/>
      <c r="D13" s="55"/>
      <c r="E13" s="58">
        <f t="shared" si="0"/>
        <v>0</v>
      </c>
      <c r="F13" s="63"/>
      <c r="G13" s="63"/>
      <c r="H13" s="58">
        <f t="shared" si="1"/>
        <v>0</v>
      </c>
      <c r="I13" s="63"/>
      <c r="J13" s="63"/>
      <c r="K13" s="58">
        <f t="shared" si="2"/>
        <v>0</v>
      </c>
      <c r="L13" s="63"/>
      <c r="M13" s="63"/>
      <c r="N13" s="58">
        <f t="shared" si="3"/>
        <v>0</v>
      </c>
      <c r="O13" s="63"/>
      <c r="P13" s="63"/>
      <c r="Q13" s="58">
        <f t="shared" si="4"/>
        <v>0</v>
      </c>
      <c r="R13" s="63"/>
      <c r="S13" s="63"/>
    </row>
    <row r="14" spans="1:25" x14ac:dyDescent="0.25">
      <c r="B14" s="55"/>
      <c r="C14" s="55"/>
      <c r="D14" s="55"/>
      <c r="E14" s="58">
        <f t="shared" si="0"/>
        <v>0</v>
      </c>
      <c r="F14" s="63"/>
      <c r="G14" s="63"/>
      <c r="H14" s="58">
        <f t="shared" si="1"/>
        <v>0</v>
      </c>
      <c r="I14" s="63"/>
      <c r="J14" s="63"/>
      <c r="K14" s="58">
        <f t="shared" si="2"/>
        <v>0</v>
      </c>
      <c r="L14" s="63"/>
      <c r="M14" s="63"/>
      <c r="N14" s="58">
        <f t="shared" si="3"/>
        <v>0</v>
      </c>
      <c r="O14" s="63"/>
      <c r="P14" s="63"/>
      <c r="Q14" s="58">
        <f t="shared" si="4"/>
        <v>0</v>
      </c>
      <c r="R14" s="63"/>
      <c r="S14" s="63"/>
    </row>
    <row r="15" spans="1:25" x14ac:dyDescent="0.25">
      <c r="B15" s="55"/>
      <c r="C15" s="55"/>
      <c r="D15" s="55"/>
      <c r="E15" s="58">
        <f t="shared" si="0"/>
        <v>0</v>
      </c>
      <c r="F15" s="63"/>
      <c r="G15" s="63"/>
      <c r="H15" s="58">
        <f t="shared" si="1"/>
        <v>0</v>
      </c>
      <c r="I15" s="63"/>
      <c r="J15" s="63"/>
      <c r="K15" s="58">
        <f t="shared" si="2"/>
        <v>0</v>
      </c>
      <c r="L15" s="63"/>
      <c r="M15" s="63"/>
      <c r="N15" s="58">
        <f t="shared" si="3"/>
        <v>0</v>
      </c>
      <c r="O15" s="63"/>
      <c r="P15" s="63"/>
      <c r="Q15" s="58">
        <f t="shared" si="4"/>
        <v>0</v>
      </c>
      <c r="R15" s="63"/>
      <c r="S15" s="63"/>
    </row>
    <row r="16" spans="1:25" x14ac:dyDescent="0.25">
      <c r="B16" s="77"/>
      <c r="C16" s="77"/>
      <c r="D16" s="77"/>
      <c r="E16" s="58">
        <f t="shared" si="0"/>
        <v>0</v>
      </c>
      <c r="F16" s="63"/>
      <c r="G16" s="63"/>
      <c r="H16" s="58">
        <f t="shared" si="1"/>
        <v>0</v>
      </c>
      <c r="I16" s="63"/>
      <c r="J16" s="63"/>
      <c r="K16" s="58">
        <f t="shared" si="2"/>
        <v>0</v>
      </c>
      <c r="L16" s="63"/>
      <c r="M16" s="63"/>
      <c r="N16" s="58">
        <f t="shared" si="3"/>
        <v>0</v>
      </c>
      <c r="O16" s="63"/>
      <c r="P16" s="63"/>
      <c r="Q16" s="58">
        <f t="shared" si="4"/>
        <v>0</v>
      </c>
      <c r="R16" s="63"/>
      <c r="S16" s="63"/>
    </row>
    <row r="17" spans="1:19" ht="17.25" customHeight="1" x14ac:dyDescent="0.25">
      <c r="A17" s="75"/>
      <c r="B17" s="161" t="s">
        <v>27</v>
      </c>
      <c r="C17" s="162"/>
      <c r="D17" s="163"/>
      <c r="E17" s="79">
        <f t="shared" ref="E17:J17" si="5">SUM(A8:A16)</f>
        <v>0</v>
      </c>
      <c r="F17" s="79">
        <f t="shared" si="5"/>
        <v>0</v>
      </c>
      <c r="G17" s="79">
        <f t="shared" si="5"/>
        <v>0</v>
      </c>
      <c r="H17" s="79">
        <f t="shared" si="5"/>
        <v>0</v>
      </c>
      <c r="I17" s="79">
        <f t="shared" si="5"/>
        <v>0</v>
      </c>
      <c r="J17" s="79">
        <f t="shared" si="5"/>
        <v>0</v>
      </c>
      <c r="K17" s="79">
        <f>SUM(G8:G16)</f>
        <v>0</v>
      </c>
      <c r="L17" s="79">
        <f t="shared" ref="L17" si="6">SUM(H8:H16)</f>
        <v>0</v>
      </c>
      <c r="M17" s="79">
        <f t="shared" ref="M17" si="7">SUM(I8:I16)</f>
        <v>0</v>
      </c>
      <c r="N17" s="79">
        <f t="shared" ref="N17" si="8">SUM(J8:J16)</f>
        <v>0</v>
      </c>
      <c r="O17" s="79">
        <f t="shared" ref="O17" si="9">SUM(K8:K16)</f>
        <v>0</v>
      </c>
      <c r="P17" s="79">
        <f t="shared" ref="P17" si="10">SUM(L8:L16)</f>
        <v>0</v>
      </c>
      <c r="Q17" s="79">
        <f t="shared" ref="Q17:R17" si="11">SUM(M8:M16)</f>
        <v>0</v>
      </c>
      <c r="R17" s="79">
        <f t="shared" si="11"/>
        <v>0</v>
      </c>
      <c r="S17" s="79">
        <f t="shared" ref="S17" si="12">SUM(O8:O16)</f>
        <v>0</v>
      </c>
    </row>
    <row r="23" spans="1:19" ht="57" customHeight="1" x14ac:dyDescent="0.25"/>
    <row r="24" spans="1:19" ht="36.75" customHeight="1" x14ac:dyDescent="0.25"/>
    <row r="28" spans="1:19" ht="15" customHeight="1" x14ac:dyDescent="0.25"/>
    <row r="29" spans="1:19" ht="15" customHeight="1" x14ac:dyDescent="0.25"/>
  </sheetData>
  <mergeCells count="10">
    <mergeCell ref="A4:S4"/>
    <mergeCell ref="B17:D17"/>
    <mergeCell ref="K6:M6"/>
    <mergeCell ref="N6:P6"/>
    <mergeCell ref="Q6:S6"/>
    <mergeCell ref="E5:G6"/>
    <mergeCell ref="H5:J6"/>
    <mergeCell ref="K5:S5"/>
    <mergeCell ref="B5:C6"/>
    <mergeCell ref="D5:D7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D9" sqref="D9"/>
    </sheetView>
  </sheetViews>
  <sheetFormatPr defaultRowHeight="15" x14ac:dyDescent="0.25"/>
  <cols>
    <col min="1" max="1" width="4.85546875" customWidth="1"/>
    <col min="2" max="2" width="92.7109375" customWidth="1"/>
    <col min="3" max="3" width="11.7109375" customWidth="1"/>
    <col min="4" max="4" width="12.28515625" customWidth="1"/>
    <col min="5" max="5" width="12.7109375" customWidth="1"/>
    <col min="6" max="6" width="12.5703125" customWidth="1"/>
    <col min="7" max="7" width="8.42578125" customWidth="1"/>
    <col min="12" max="12" width="21" customWidth="1"/>
    <col min="17" max="17" width="0" hidden="1" customWidth="1"/>
  </cols>
  <sheetData>
    <row r="1" spans="1:12" ht="30" customHeight="1" x14ac:dyDescent="0.25">
      <c r="A1" s="5" t="s">
        <v>110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7" customFormat="1" ht="15.75" customHeight="1" x14ac:dyDescent="0.25"/>
    <row r="3" spans="1:12" ht="38.25" customHeight="1" x14ac:dyDescent="0.25">
      <c r="A3" s="188" t="s">
        <v>111</v>
      </c>
      <c r="B3" s="188"/>
      <c r="C3" s="188"/>
      <c r="D3" s="188"/>
      <c r="E3" s="188"/>
      <c r="F3" s="188"/>
    </row>
    <row r="4" spans="1:12" x14ac:dyDescent="0.25">
      <c r="C4" s="81"/>
      <c r="D4" s="81"/>
      <c r="E4" s="81"/>
      <c r="F4" s="81" t="s">
        <v>30</v>
      </c>
    </row>
    <row r="5" spans="1:12" ht="16.5" x14ac:dyDescent="0.25">
      <c r="B5" s="89"/>
      <c r="C5" s="85" t="s">
        <v>50</v>
      </c>
      <c r="D5" s="82" t="s">
        <v>35</v>
      </c>
      <c r="E5" s="82" t="s">
        <v>36</v>
      </c>
      <c r="F5" s="82" t="s">
        <v>37</v>
      </c>
    </row>
    <row r="6" spans="1:12" ht="27" x14ac:dyDescent="0.25">
      <c r="B6" s="86" t="s">
        <v>51</v>
      </c>
      <c r="C6" s="82" t="s">
        <v>29</v>
      </c>
      <c r="D6" s="83">
        <v>853374.9</v>
      </c>
      <c r="E6" s="84">
        <v>853374.9</v>
      </c>
      <c r="F6" s="83">
        <v>853374.9</v>
      </c>
    </row>
    <row r="7" spans="1:12" s="8" customFormat="1" ht="27" x14ac:dyDescent="0.25">
      <c r="B7" s="87" t="s">
        <v>75</v>
      </c>
      <c r="C7" s="83">
        <v>878908.8</v>
      </c>
      <c r="D7" s="80" t="s">
        <v>29</v>
      </c>
      <c r="E7" s="80" t="s">
        <v>29</v>
      </c>
      <c r="F7" s="80" t="s">
        <v>29</v>
      </c>
    </row>
    <row r="8" spans="1:12" ht="27" x14ac:dyDescent="0.25">
      <c r="B8" s="87" t="s">
        <v>52</v>
      </c>
      <c r="C8" s="82" t="s">
        <v>29</v>
      </c>
      <c r="D8" s="82">
        <f t="shared" ref="D8:F8" si="0">D9+D10+D11</f>
        <v>877517.3</v>
      </c>
      <c r="E8" s="82">
        <f t="shared" si="0"/>
        <v>871369.7</v>
      </c>
      <c r="F8" s="82">
        <f t="shared" si="0"/>
        <v>875035.4</v>
      </c>
    </row>
    <row r="9" spans="1:12" ht="27" x14ac:dyDescent="0.25">
      <c r="B9" s="88" t="s">
        <v>53</v>
      </c>
      <c r="C9" s="82" t="s">
        <v>29</v>
      </c>
      <c r="D9" s="83">
        <v>877517.3</v>
      </c>
      <c r="E9" s="83">
        <v>871369.7</v>
      </c>
      <c r="F9" s="83">
        <v>875035.4</v>
      </c>
    </row>
    <row r="10" spans="1:12" s="8" customFormat="1" x14ac:dyDescent="0.25">
      <c r="B10" s="88" t="s">
        <v>54</v>
      </c>
      <c r="C10" s="82" t="s">
        <v>29</v>
      </c>
      <c r="D10" s="83"/>
      <c r="E10" s="83"/>
      <c r="F10" s="83"/>
    </row>
    <row r="11" spans="1:12" x14ac:dyDescent="0.25">
      <c r="B11" s="88" t="s">
        <v>55</v>
      </c>
      <c r="C11" s="82" t="s">
        <v>29</v>
      </c>
      <c r="D11" s="83"/>
      <c r="E11" s="83"/>
      <c r="F11" s="83"/>
    </row>
    <row r="12" spans="1:12" x14ac:dyDescent="0.25">
      <c r="B12" s="87" t="s">
        <v>74</v>
      </c>
      <c r="C12" s="82" t="s">
        <v>29</v>
      </c>
      <c r="D12" s="82">
        <f>D8-C7</f>
        <v>-1391.5</v>
      </c>
      <c r="E12" s="82">
        <f>E8-C7</f>
        <v>-7539.1000000000931</v>
      </c>
      <c r="F12" s="82">
        <f>F8-C7</f>
        <v>-3873.4000000000233</v>
      </c>
    </row>
    <row r="13" spans="1:12" ht="27" x14ac:dyDescent="0.25">
      <c r="B13" s="87" t="s">
        <v>56</v>
      </c>
      <c r="C13" s="82" t="s">
        <v>29</v>
      </c>
      <c r="D13" s="82">
        <f t="shared" ref="D13:F13" si="1">D8-D6</f>
        <v>24142.400000000023</v>
      </c>
      <c r="E13" s="82">
        <f t="shared" si="1"/>
        <v>17994.79999999993</v>
      </c>
      <c r="F13" s="82">
        <f t="shared" si="1"/>
        <v>21660.5</v>
      </c>
    </row>
    <row r="14" spans="1:12" ht="45.75" customHeight="1" x14ac:dyDescent="0.25"/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H25" sqref="H25"/>
    </sheetView>
  </sheetViews>
  <sheetFormatPr defaultRowHeight="15" x14ac:dyDescent="0.25"/>
  <cols>
    <col min="2" max="2" width="16.28515625" customWidth="1"/>
    <col min="3" max="3" width="18.42578125" customWidth="1"/>
    <col min="4" max="4" width="30.7109375" customWidth="1"/>
    <col min="8" max="8" width="36.42578125" customWidth="1"/>
  </cols>
  <sheetData>
    <row r="1" spans="1:15" ht="32.25" customHeight="1" x14ac:dyDescent="0.25">
      <c r="A1" s="188" t="s">
        <v>189</v>
      </c>
      <c r="B1" s="188"/>
      <c r="C1" s="188"/>
      <c r="D1" s="188"/>
      <c r="E1" s="188"/>
      <c r="F1" s="188"/>
      <c r="G1" s="188"/>
      <c r="H1" s="188"/>
      <c r="I1" s="5"/>
      <c r="J1" s="5"/>
      <c r="K1" s="5"/>
      <c r="L1" s="5"/>
      <c r="M1" s="5"/>
      <c r="N1" s="5"/>
      <c r="O1" s="5"/>
    </row>
    <row r="2" spans="1:15" ht="17.25" customHeight="1" x14ac:dyDescent="0.25"/>
    <row r="3" spans="1:15" x14ac:dyDescent="0.25">
      <c r="B3" s="190" t="s">
        <v>190</v>
      </c>
      <c r="C3" s="190"/>
      <c r="D3" s="191"/>
      <c r="E3" s="191"/>
      <c r="F3" s="191"/>
      <c r="G3" s="191"/>
      <c r="H3" s="191"/>
    </row>
    <row r="4" spans="1:15" x14ac:dyDescent="0.25">
      <c r="B4" s="190" t="s">
        <v>191</v>
      </c>
      <c r="C4" s="190"/>
      <c r="D4" s="191"/>
      <c r="E4" s="191"/>
      <c r="F4" s="191"/>
      <c r="G4" s="191"/>
      <c r="H4" s="191"/>
    </row>
    <row r="5" spans="1:15" x14ac:dyDescent="0.25">
      <c r="B5" s="190" t="s">
        <v>192</v>
      </c>
      <c r="C5" s="190"/>
      <c r="D5" s="191"/>
      <c r="E5" s="191"/>
      <c r="F5" s="191"/>
      <c r="G5" s="191"/>
      <c r="H5" s="191"/>
    </row>
    <row r="6" spans="1:15" x14ac:dyDescent="0.25">
      <c r="B6" s="190" t="s">
        <v>193</v>
      </c>
      <c r="C6" s="190"/>
      <c r="D6" s="191"/>
      <c r="E6" s="191"/>
      <c r="F6" s="191"/>
      <c r="G6" s="191"/>
      <c r="H6" s="191"/>
    </row>
    <row r="9" spans="1:15" x14ac:dyDescent="0.25">
      <c r="A9" s="5" t="s">
        <v>65</v>
      </c>
    </row>
    <row r="10" spans="1:15" x14ac:dyDescent="0.25">
      <c r="B10" s="5"/>
    </row>
    <row r="11" spans="1:15" ht="25.5" customHeight="1" x14ac:dyDescent="0.25">
      <c r="B11" s="160" t="s">
        <v>23</v>
      </c>
      <c r="C11" s="160"/>
      <c r="D11" s="160" t="s">
        <v>66</v>
      </c>
      <c r="E11" s="160" t="s">
        <v>194</v>
      </c>
      <c r="F11" s="160"/>
      <c r="G11" s="160"/>
      <c r="H11" s="160" t="s">
        <v>195</v>
      </c>
    </row>
    <row r="12" spans="1:15" ht="28.5" customHeight="1" x14ac:dyDescent="0.25">
      <c r="B12" s="72" t="s">
        <v>3</v>
      </c>
      <c r="C12" s="72" t="s">
        <v>49</v>
      </c>
      <c r="D12" s="160"/>
      <c r="E12" s="72" t="s">
        <v>13</v>
      </c>
      <c r="F12" s="72" t="s">
        <v>18</v>
      </c>
      <c r="G12" s="72" t="s">
        <v>22</v>
      </c>
      <c r="H12" s="160"/>
    </row>
    <row r="13" spans="1:15" x14ac:dyDescent="0.25">
      <c r="B13" s="55"/>
      <c r="C13" s="55"/>
      <c r="D13" s="55"/>
      <c r="E13" s="56"/>
      <c r="F13" s="56"/>
      <c r="G13" s="56"/>
      <c r="H13" s="56"/>
    </row>
    <row r="14" spans="1:15" x14ac:dyDescent="0.25">
      <c r="B14" s="55"/>
      <c r="C14" s="55"/>
      <c r="D14" s="55"/>
      <c r="E14" s="56"/>
      <c r="F14" s="56"/>
      <c r="G14" s="56"/>
      <c r="H14" s="56"/>
    </row>
    <row r="15" spans="1:15" x14ac:dyDescent="0.25">
      <c r="B15" s="55"/>
      <c r="C15" s="55"/>
      <c r="D15" s="55"/>
      <c r="E15" s="56"/>
      <c r="F15" s="56"/>
      <c r="G15" s="56"/>
      <c r="H15" s="56"/>
    </row>
    <row r="16" spans="1:15" x14ac:dyDescent="0.25">
      <c r="B16" s="189" t="s">
        <v>27</v>
      </c>
      <c r="C16" s="189"/>
      <c r="D16" s="189"/>
      <c r="E16" s="72">
        <f>SUM(E13:E15)</f>
        <v>0</v>
      </c>
      <c r="F16" s="72">
        <f t="shared" ref="F16:G16" si="0">SUM(F13:F15)</f>
        <v>0</v>
      </c>
      <c r="G16" s="72">
        <f t="shared" si="0"/>
        <v>0</v>
      </c>
      <c r="H16" s="72" t="s">
        <v>82</v>
      </c>
    </row>
  </sheetData>
  <mergeCells count="14">
    <mergeCell ref="A1:H1"/>
    <mergeCell ref="B16:D16"/>
    <mergeCell ref="B11:C11"/>
    <mergeCell ref="D11:D12"/>
    <mergeCell ref="E11:G11"/>
    <mergeCell ref="H11:H12"/>
    <mergeCell ref="B3:C3"/>
    <mergeCell ref="B4:C4"/>
    <mergeCell ref="B5:C5"/>
    <mergeCell ref="B6:C6"/>
    <mergeCell ref="D3:H3"/>
    <mergeCell ref="D4:H4"/>
    <mergeCell ref="D5:H5"/>
    <mergeCell ref="D6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4" sqref="C14"/>
    </sheetView>
  </sheetViews>
  <sheetFormatPr defaultRowHeight="15" x14ac:dyDescent="0.25"/>
  <cols>
    <col min="1" max="1" width="8.5703125" customWidth="1"/>
    <col min="2" max="2" width="32.42578125" customWidth="1"/>
    <col min="3" max="3" width="28.42578125" customWidth="1"/>
    <col min="4" max="4" width="37.28515625" customWidth="1"/>
    <col min="5" max="5" width="43.85546875" customWidth="1"/>
  </cols>
  <sheetData>
    <row r="1" spans="1:5" x14ac:dyDescent="0.25">
      <c r="A1" s="5" t="s">
        <v>112</v>
      </c>
      <c r="B1" s="5"/>
      <c r="C1" s="5"/>
      <c r="D1" s="5"/>
    </row>
    <row r="3" spans="1:5" ht="25.5" x14ac:dyDescent="0.25">
      <c r="B3" s="72" t="s">
        <v>71</v>
      </c>
      <c r="C3" s="72" t="s">
        <v>196</v>
      </c>
      <c r="D3" s="72" t="s">
        <v>72</v>
      </c>
      <c r="E3" s="72" t="s">
        <v>73</v>
      </c>
    </row>
    <row r="4" spans="1:5" x14ac:dyDescent="0.25">
      <c r="B4" s="61" t="s">
        <v>236</v>
      </c>
      <c r="C4" s="61">
        <v>5</v>
      </c>
      <c r="D4" s="61" t="s">
        <v>237</v>
      </c>
      <c r="E4" s="61" t="s">
        <v>238</v>
      </c>
    </row>
    <row r="5" spans="1:5" x14ac:dyDescent="0.25">
      <c r="B5" s="61"/>
      <c r="C5" s="61"/>
      <c r="D5" s="61"/>
      <c r="E5" s="6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workbookViewId="0">
      <selection activeCell="A16" sqref="A16:H16"/>
    </sheetView>
  </sheetViews>
  <sheetFormatPr defaultRowHeight="15" x14ac:dyDescent="0.25"/>
  <cols>
    <col min="6" max="6" width="47.28515625" customWidth="1"/>
    <col min="7" max="7" width="26.28515625" customWidth="1"/>
    <col min="8" max="8" width="33.42578125" customWidth="1"/>
    <col min="9" max="9" width="3.42578125" customWidth="1"/>
  </cols>
  <sheetData>
    <row r="1" spans="1:12" ht="21.75" customHeight="1" x14ac:dyDescent="0.25">
      <c r="A1" s="204" t="s">
        <v>70</v>
      </c>
      <c r="B1" s="204"/>
      <c r="C1" s="204"/>
      <c r="D1" s="204"/>
      <c r="E1" s="204"/>
      <c r="F1" s="204"/>
      <c r="G1" s="204"/>
      <c r="H1" s="204"/>
    </row>
    <row r="2" spans="1:12" ht="21.75" customHeight="1" x14ac:dyDescent="0.25">
      <c r="A2" s="209" t="s">
        <v>113</v>
      </c>
      <c r="B2" s="209"/>
      <c r="C2" s="209"/>
      <c r="D2" s="209"/>
      <c r="E2" s="209"/>
      <c r="F2" s="209"/>
      <c r="G2" s="209"/>
      <c r="H2" s="209"/>
    </row>
    <row r="3" spans="1:12" ht="15" customHeight="1" x14ac:dyDescent="0.25">
      <c r="A3" s="204"/>
      <c r="B3" s="204"/>
      <c r="C3" s="204"/>
      <c r="D3" s="204"/>
      <c r="E3" s="204"/>
      <c r="F3" s="204"/>
      <c r="G3" s="204"/>
      <c r="H3" s="204"/>
    </row>
    <row r="4" spans="1:12" x14ac:dyDescent="0.25">
      <c r="A4" s="192" t="s">
        <v>81</v>
      </c>
      <c r="B4" s="192"/>
      <c r="C4" s="192"/>
      <c r="D4" s="192"/>
      <c r="E4" s="192"/>
      <c r="F4" s="192"/>
      <c r="G4" s="192"/>
      <c r="H4" s="192"/>
    </row>
    <row r="5" spans="1:12" x14ac:dyDescent="0.25">
      <c r="A5" s="187"/>
      <c r="B5" s="187"/>
      <c r="C5" s="187"/>
      <c r="D5" s="187"/>
      <c r="E5" s="187"/>
      <c r="F5" s="187"/>
      <c r="G5" s="187"/>
      <c r="H5" s="187"/>
    </row>
    <row r="6" spans="1:12" x14ac:dyDescent="0.25">
      <c r="A6" s="205" t="s">
        <v>114</v>
      </c>
      <c r="B6" s="206"/>
      <c r="C6" s="206"/>
      <c r="D6" s="206"/>
      <c r="E6" s="206"/>
      <c r="F6" s="206"/>
      <c r="G6" s="206"/>
      <c r="H6" s="206"/>
    </row>
    <row r="7" spans="1:12" x14ac:dyDescent="0.25">
      <c r="A7" s="211"/>
      <c r="B7" s="207"/>
      <c r="C7" s="207"/>
      <c r="D7" s="207"/>
      <c r="E7" s="207"/>
      <c r="F7" s="207"/>
      <c r="G7" s="207"/>
      <c r="H7" s="207"/>
    </row>
    <row r="8" spans="1:12" ht="18" customHeight="1" x14ac:dyDescent="0.25">
      <c r="A8" s="210" t="s">
        <v>0</v>
      </c>
      <c r="B8" s="192"/>
      <c r="C8" s="192"/>
      <c r="D8" s="192"/>
      <c r="E8" s="192"/>
      <c r="F8" s="192"/>
      <c r="G8" s="192"/>
      <c r="H8" s="192"/>
    </row>
    <row r="9" spans="1:12" ht="30.75" customHeight="1" x14ac:dyDescent="0.25">
      <c r="A9" s="205" t="s">
        <v>122</v>
      </c>
      <c r="B9" s="206"/>
      <c r="C9" s="206"/>
      <c r="D9" s="206"/>
      <c r="E9" s="206"/>
      <c r="F9" s="206"/>
      <c r="G9" s="206"/>
      <c r="H9" s="206"/>
    </row>
    <row r="10" spans="1:12" ht="42" customHeight="1" x14ac:dyDescent="0.25">
      <c r="A10" s="205" t="s">
        <v>123</v>
      </c>
      <c r="B10" s="206"/>
      <c r="C10" s="206"/>
      <c r="D10" s="206"/>
      <c r="E10" s="206"/>
      <c r="F10" s="206"/>
      <c r="G10" s="206"/>
      <c r="H10" s="206"/>
    </row>
    <row r="11" spans="1:12" ht="28.5" customHeight="1" x14ac:dyDescent="0.25">
      <c r="A11" s="206" t="s">
        <v>124</v>
      </c>
      <c r="B11" s="206"/>
      <c r="C11" s="206"/>
      <c r="D11" s="206"/>
      <c r="E11" s="206"/>
      <c r="F11" s="206"/>
      <c r="G11" s="206"/>
      <c r="H11" s="206"/>
    </row>
    <row r="12" spans="1:12" ht="33" customHeight="1" x14ac:dyDescent="0.25">
      <c r="A12" s="206" t="s">
        <v>125</v>
      </c>
      <c r="B12" s="206"/>
      <c r="C12" s="206"/>
      <c r="D12" s="206"/>
      <c r="E12" s="206"/>
      <c r="F12" s="206"/>
      <c r="G12" s="206"/>
      <c r="H12" s="206"/>
      <c r="I12" s="107"/>
      <c r="J12" s="107"/>
      <c r="K12" s="107"/>
      <c r="L12" s="107"/>
    </row>
    <row r="13" spans="1:12" ht="19.5" customHeight="1" x14ac:dyDescent="0.25">
      <c r="A13" s="207"/>
      <c r="B13" s="207"/>
      <c r="C13" s="207"/>
      <c r="D13" s="207"/>
      <c r="E13" s="207"/>
      <c r="F13" s="207"/>
      <c r="G13" s="207"/>
      <c r="H13" s="207"/>
      <c r="I13" s="107"/>
      <c r="J13" s="107"/>
      <c r="K13" s="107"/>
      <c r="L13" s="107"/>
    </row>
    <row r="14" spans="1:12" ht="16.5" customHeight="1" x14ac:dyDescent="0.25">
      <c r="A14" s="192" t="s">
        <v>1</v>
      </c>
      <c r="B14" s="192"/>
      <c r="C14" s="192"/>
      <c r="D14" s="192"/>
      <c r="E14" s="192"/>
      <c r="F14" s="192"/>
      <c r="G14" s="192"/>
      <c r="H14" s="192"/>
      <c r="I14" s="107"/>
      <c r="J14" s="107"/>
      <c r="K14" s="107"/>
      <c r="L14" s="107"/>
    </row>
    <row r="15" spans="1:12" ht="15.75" customHeight="1" x14ac:dyDescent="0.25">
      <c r="A15" s="165"/>
      <c r="B15" s="165"/>
      <c r="C15" s="165"/>
      <c r="D15" s="165"/>
      <c r="E15" s="165"/>
      <c r="F15" s="165"/>
      <c r="G15" s="165"/>
      <c r="H15" s="165"/>
    </row>
    <row r="16" spans="1:12" ht="15.75" customHeight="1" x14ac:dyDescent="0.25">
      <c r="A16" s="208" t="s">
        <v>126</v>
      </c>
      <c r="B16" s="208"/>
      <c r="C16" s="208"/>
      <c r="D16" s="208"/>
      <c r="E16" s="208"/>
      <c r="F16" s="208"/>
      <c r="G16" s="208"/>
      <c r="H16" s="208"/>
    </row>
    <row r="17" spans="1:9" ht="25.5" customHeight="1" x14ac:dyDescent="0.25">
      <c r="A17" s="208" t="s">
        <v>127</v>
      </c>
      <c r="B17" s="208"/>
      <c r="C17" s="208"/>
      <c r="D17" s="208"/>
      <c r="E17" s="208"/>
      <c r="F17" s="208"/>
      <c r="G17" s="208"/>
      <c r="H17" s="208"/>
    </row>
    <row r="18" spans="1:9" ht="40.5" customHeight="1" x14ac:dyDescent="0.25">
      <c r="A18" s="208" t="s">
        <v>128</v>
      </c>
      <c r="B18" s="208"/>
      <c r="C18" s="208"/>
      <c r="D18" s="208"/>
      <c r="E18" s="208"/>
      <c r="F18" s="208"/>
      <c r="G18" s="208"/>
      <c r="H18" s="208"/>
    </row>
    <row r="19" spans="1:9" ht="17.25" customHeight="1" x14ac:dyDescent="0.25">
      <c r="A19" s="208" t="s">
        <v>129</v>
      </c>
      <c r="B19" s="208"/>
      <c r="C19" s="208"/>
      <c r="D19" s="208"/>
      <c r="E19" s="208"/>
      <c r="F19" s="208"/>
      <c r="G19" s="208"/>
      <c r="H19" s="208"/>
    </row>
    <row r="20" spans="1:9" ht="41.25" customHeight="1" x14ac:dyDescent="0.25">
      <c r="A20" s="208" t="s">
        <v>130</v>
      </c>
      <c r="B20" s="208"/>
      <c r="C20" s="208"/>
      <c r="D20" s="208"/>
      <c r="E20" s="208"/>
      <c r="F20" s="208"/>
      <c r="G20" s="208"/>
      <c r="H20" s="208"/>
    </row>
    <row r="21" spans="1:9" ht="10.5" customHeight="1" x14ac:dyDescent="0.25">
      <c r="A21" s="203"/>
      <c r="B21" s="203"/>
      <c r="C21" s="203"/>
      <c r="D21" s="203"/>
      <c r="E21" s="203"/>
      <c r="F21" s="203"/>
      <c r="G21" s="203"/>
      <c r="H21" s="203"/>
    </row>
    <row r="22" spans="1:9" x14ac:dyDescent="0.25">
      <c r="A22" s="192" t="s">
        <v>115</v>
      </c>
      <c r="B22" s="192"/>
      <c r="C22" s="192"/>
      <c r="D22" s="192"/>
      <c r="E22" s="192"/>
      <c r="F22" s="192"/>
      <c r="G22" s="192"/>
      <c r="H22" s="192"/>
      <c r="I22" s="108"/>
    </row>
    <row r="23" spans="1:9" ht="12" customHeight="1" x14ac:dyDescent="0.25">
      <c r="A23" s="187"/>
      <c r="B23" s="187"/>
      <c r="C23" s="187"/>
      <c r="D23" s="187"/>
      <c r="E23" s="187"/>
      <c r="F23" s="187"/>
      <c r="G23" s="187"/>
      <c r="H23" s="187"/>
      <c r="I23" s="106"/>
    </row>
    <row r="24" spans="1:9" ht="12" customHeight="1" x14ac:dyDescent="0.25">
      <c r="A24" s="213" t="s">
        <v>131</v>
      </c>
      <c r="B24" s="213"/>
      <c r="C24" s="213"/>
      <c r="D24" s="213"/>
      <c r="E24" s="213"/>
      <c r="F24" s="213"/>
      <c r="G24" s="213"/>
      <c r="H24" s="213"/>
      <c r="I24" s="106"/>
    </row>
    <row r="25" spans="1:9" ht="12" customHeight="1" x14ac:dyDescent="0.25">
      <c r="A25" s="213" t="s">
        <v>132</v>
      </c>
      <c r="B25" s="213"/>
      <c r="C25" s="213"/>
      <c r="D25" s="213"/>
      <c r="E25" s="213"/>
      <c r="F25" s="213"/>
      <c r="G25" s="213"/>
      <c r="H25" s="213"/>
      <c r="I25" s="106"/>
    </row>
    <row r="26" spans="1:9" ht="12" customHeight="1" x14ac:dyDescent="0.25">
      <c r="A26" s="213" t="s">
        <v>133</v>
      </c>
      <c r="B26" s="213"/>
      <c r="C26" s="213"/>
      <c r="D26" s="213"/>
      <c r="E26" s="213"/>
      <c r="F26" s="213"/>
      <c r="G26" s="213"/>
      <c r="H26" s="213"/>
      <c r="I26" s="106"/>
    </row>
    <row r="27" spans="1:9" ht="15" customHeight="1" x14ac:dyDescent="0.25">
      <c r="A27" s="213" t="s">
        <v>134</v>
      </c>
      <c r="B27" s="213"/>
      <c r="C27" s="213"/>
      <c r="D27" s="213"/>
      <c r="E27" s="213"/>
      <c r="F27" s="213"/>
      <c r="G27" s="213"/>
      <c r="H27" s="213"/>
      <c r="I27" s="106"/>
    </row>
    <row r="28" spans="1:9" ht="30.75" customHeight="1" x14ac:dyDescent="0.25">
      <c r="A28" s="213" t="s">
        <v>135</v>
      </c>
      <c r="B28" s="213"/>
      <c r="C28" s="213"/>
      <c r="D28" s="213"/>
      <c r="E28" s="213"/>
      <c r="F28" s="213"/>
      <c r="G28" s="213"/>
      <c r="H28" s="213"/>
      <c r="I28" s="106"/>
    </row>
    <row r="29" spans="1:9" ht="15" customHeight="1" x14ac:dyDescent="0.25">
      <c r="A29" s="213" t="s">
        <v>136</v>
      </c>
      <c r="B29" s="213"/>
      <c r="C29" s="213"/>
      <c r="D29" s="213"/>
      <c r="E29" s="213"/>
      <c r="F29" s="213"/>
      <c r="G29" s="213"/>
      <c r="H29" s="213"/>
      <c r="I29" s="106"/>
    </row>
    <row r="30" spans="1:9" ht="25.5" customHeight="1" x14ac:dyDescent="0.25">
      <c r="A30" s="213" t="s">
        <v>137</v>
      </c>
      <c r="B30" s="213"/>
      <c r="C30" s="213"/>
      <c r="D30" s="213"/>
      <c r="E30" s="213"/>
      <c r="F30" s="213"/>
      <c r="G30" s="213"/>
      <c r="H30" s="213"/>
      <c r="I30" s="106"/>
    </row>
    <row r="31" spans="1:9" ht="15.75" customHeight="1" x14ac:dyDescent="0.25">
      <c r="A31" s="213" t="s">
        <v>138</v>
      </c>
      <c r="B31" s="213"/>
      <c r="C31" s="213"/>
      <c r="D31" s="213"/>
      <c r="E31" s="213"/>
      <c r="F31" s="213"/>
      <c r="G31" s="213"/>
      <c r="H31" s="213"/>
      <c r="I31" s="106"/>
    </row>
    <row r="32" spans="1:9" ht="42" customHeight="1" x14ac:dyDescent="0.25">
      <c r="A32" s="213" t="s">
        <v>139</v>
      </c>
      <c r="B32" s="213"/>
      <c r="C32" s="213"/>
      <c r="D32" s="213"/>
      <c r="E32" s="213"/>
      <c r="F32" s="213"/>
      <c r="G32" s="213"/>
      <c r="H32" s="213"/>
      <c r="I32" s="106"/>
    </row>
    <row r="33" spans="1:18" ht="57.75" customHeight="1" x14ac:dyDescent="0.25">
      <c r="A33" s="213" t="s">
        <v>140</v>
      </c>
      <c r="B33" s="213"/>
      <c r="C33" s="213"/>
      <c r="D33" s="213"/>
      <c r="E33" s="213"/>
      <c r="F33" s="213"/>
      <c r="G33" s="213"/>
      <c r="H33" s="213"/>
      <c r="I33" s="106"/>
    </row>
    <row r="34" spans="1:18" ht="15.75" customHeight="1" x14ac:dyDescent="0.25">
      <c r="A34" s="202"/>
      <c r="B34" s="202"/>
      <c r="C34" s="202"/>
      <c r="D34" s="202"/>
      <c r="E34" s="202"/>
      <c r="F34" s="202"/>
      <c r="G34" s="202"/>
      <c r="H34" s="202"/>
      <c r="I34" s="106"/>
    </row>
    <row r="35" spans="1:18" x14ac:dyDescent="0.25">
      <c r="A35" s="192" t="s">
        <v>116</v>
      </c>
      <c r="B35" s="192"/>
      <c r="C35" s="192"/>
      <c r="D35" s="192"/>
      <c r="E35" s="192"/>
      <c r="F35" s="192"/>
      <c r="G35" s="192"/>
      <c r="H35" s="192"/>
    </row>
    <row r="36" spans="1:18" x14ac:dyDescent="0.25">
      <c r="A36" s="165"/>
      <c r="B36" s="165"/>
      <c r="C36" s="165"/>
      <c r="D36" s="165"/>
      <c r="E36" s="165"/>
      <c r="F36" s="165"/>
      <c r="G36" s="165"/>
      <c r="H36" s="165"/>
    </row>
    <row r="37" spans="1:18" ht="21" customHeight="1" x14ac:dyDescent="0.25">
      <c r="A37" s="212" t="s">
        <v>141</v>
      </c>
      <c r="B37" s="212"/>
      <c r="C37" s="212"/>
      <c r="D37" s="212"/>
      <c r="E37" s="212"/>
      <c r="F37" s="212"/>
      <c r="G37" s="212"/>
      <c r="H37" s="212"/>
    </row>
    <row r="38" spans="1:18" ht="15.75" customHeight="1" x14ac:dyDescent="0.25">
      <c r="A38" s="192" t="s">
        <v>117</v>
      </c>
      <c r="B38" s="192"/>
      <c r="C38" s="192"/>
      <c r="D38" s="192"/>
      <c r="E38" s="192"/>
      <c r="F38" s="192"/>
      <c r="G38" s="192"/>
      <c r="H38" s="192"/>
    </row>
    <row r="39" spans="1:18" ht="29.25" customHeight="1" x14ac:dyDescent="0.25">
      <c r="A39" s="212" t="s">
        <v>142</v>
      </c>
      <c r="B39" s="212"/>
      <c r="C39" s="212"/>
      <c r="D39" s="212"/>
      <c r="E39" s="212"/>
      <c r="F39" s="212"/>
      <c r="G39" s="212"/>
      <c r="H39" s="212"/>
    </row>
    <row r="40" spans="1:18" ht="27" customHeight="1" x14ac:dyDescent="0.25">
      <c r="A40" s="212" t="s">
        <v>143</v>
      </c>
      <c r="B40" s="212"/>
      <c r="C40" s="212"/>
      <c r="D40" s="212"/>
      <c r="E40" s="212"/>
      <c r="F40" s="212"/>
      <c r="G40" s="212"/>
      <c r="H40" s="212"/>
    </row>
    <row r="41" spans="1:18" ht="38.25" customHeight="1" x14ac:dyDescent="0.25">
      <c r="A41" s="212" t="s">
        <v>144</v>
      </c>
      <c r="B41" s="212"/>
      <c r="C41" s="212"/>
      <c r="D41" s="212"/>
      <c r="E41" s="212"/>
      <c r="F41" s="212"/>
      <c r="G41" s="212"/>
      <c r="H41" s="212"/>
    </row>
    <row r="42" spans="1:18" ht="30.75" customHeight="1" x14ac:dyDescent="0.25">
      <c r="A42" s="212" t="s">
        <v>145</v>
      </c>
      <c r="B42" s="212"/>
      <c r="C42" s="212"/>
      <c r="D42" s="212"/>
      <c r="E42" s="212"/>
      <c r="F42" s="212"/>
      <c r="G42" s="212"/>
      <c r="H42" s="212"/>
    </row>
    <row r="43" spans="1:18" ht="80.25" customHeight="1" x14ac:dyDescent="0.25">
      <c r="A43" s="212" t="s">
        <v>146</v>
      </c>
      <c r="B43" s="212"/>
      <c r="C43" s="212"/>
      <c r="D43" s="212"/>
      <c r="E43" s="212"/>
      <c r="F43" s="212"/>
      <c r="G43" s="212"/>
      <c r="H43" s="212"/>
    </row>
    <row r="44" spans="1:18" ht="15.75" customHeight="1" x14ac:dyDescent="0.25">
      <c r="A44" s="202"/>
      <c r="B44" s="202"/>
      <c r="C44" s="202"/>
      <c r="D44" s="202"/>
      <c r="E44" s="202"/>
      <c r="F44" s="202"/>
      <c r="G44" s="202"/>
      <c r="H44" s="202"/>
    </row>
    <row r="45" spans="1:18" ht="29.25" customHeight="1" x14ac:dyDescent="0.25">
      <c r="A45" s="192" t="s">
        <v>88</v>
      </c>
      <c r="B45" s="192"/>
      <c r="C45" s="192"/>
      <c r="D45" s="192"/>
      <c r="E45" s="192"/>
      <c r="F45" s="192"/>
      <c r="G45" s="192"/>
      <c r="H45" s="19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99" t="s">
        <v>147</v>
      </c>
      <c r="B46" s="200"/>
      <c r="C46" s="200"/>
      <c r="D46" s="200"/>
      <c r="E46" s="200"/>
      <c r="F46" s="200"/>
      <c r="G46" s="200"/>
      <c r="H46" s="200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199" t="s">
        <v>148</v>
      </c>
      <c r="B47" s="200"/>
      <c r="C47" s="200"/>
      <c r="D47" s="200"/>
      <c r="E47" s="200"/>
      <c r="F47" s="200"/>
      <c r="G47" s="200"/>
      <c r="H47" s="200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201"/>
      <c r="B48" s="201"/>
      <c r="C48" s="201"/>
      <c r="D48" s="201"/>
      <c r="E48" s="201"/>
      <c r="F48" s="201"/>
      <c r="G48" s="201"/>
      <c r="H48" s="201"/>
      <c r="I48" s="104"/>
      <c r="J48" s="104"/>
      <c r="K48" s="9"/>
      <c r="L48" s="9"/>
      <c r="M48" s="9"/>
      <c r="N48" s="9"/>
      <c r="O48" s="9"/>
      <c r="P48" s="9"/>
      <c r="Q48" s="9"/>
      <c r="R48" s="9"/>
    </row>
    <row r="49" spans="1:18" ht="15" customHeight="1" x14ac:dyDescent="0.25">
      <c r="A49" s="192" t="s">
        <v>96</v>
      </c>
      <c r="B49" s="192"/>
      <c r="C49" s="192"/>
      <c r="D49" s="192"/>
      <c r="E49" s="192"/>
      <c r="F49" s="192"/>
      <c r="G49" s="192"/>
      <c r="H49" s="192"/>
      <c r="I49" s="109"/>
      <c r="J49" s="109"/>
      <c r="K49" s="109"/>
      <c r="L49" s="109"/>
      <c r="M49" s="109"/>
      <c r="N49" s="109"/>
      <c r="O49" s="109"/>
      <c r="P49" s="109"/>
      <c r="Q49" s="192"/>
      <c r="R49" s="192"/>
    </row>
    <row r="50" spans="1:18" x14ac:dyDescent="0.25">
      <c r="A50" s="165"/>
      <c r="B50" s="165"/>
      <c r="C50" s="165"/>
      <c r="D50" s="165"/>
      <c r="E50" s="165"/>
      <c r="F50" s="165"/>
      <c r="G50" s="165"/>
      <c r="H50" s="165"/>
      <c r="I50" s="105"/>
      <c r="J50" s="105"/>
      <c r="K50" s="105"/>
      <c r="L50" s="105"/>
      <c r="M50" s="105"/>
      <c r="N50" s="105"/>
      <c r="O50" s="105"/>
      <c r="P50" s="105"/>
      <c r="Q50" s="105"/>
      <c r="R50" s="105"/>
    </row>
    <row r="51" spans="1:18" x14ac:dyDescent="0.25">
      <c r="A51" s="199" t="s">
        <v>149</v>
      </c>
      <c r="B51" s="200"/>
      <c r="C51" s="200"/>
      <c r="D51" s="200"/>
      <c r="E51" s="200"/>
      <c r="F51" s="200"/>
      <c r="G51" s="200"/>
      <c r="H51" s="200"/>
      <c r="I51" s="105"/>
      <c r="J51" s="105"/>
      <c r="K51" s="105"/>
      <c r="L51" s="105"/>
      <c r="M51" s="105"/>
      <c r="N51" s="105"/>
      <c r="O51" s="105"/>
      <c r="P51" s="105"/>
      <c r="Q51" s="105"/>
      <c r="R51" s="105"/>
    </row>
    <row r="52" spans="1:18" x14ac:dyDescent="0.25">
      <c r="A52" s="201"/>
      <c r="B52" s="201"/>
      <c r="C52" s="201"/>
      <c r="D52" s="201"/>
      <c r="E52" s="201"/>
      <c r="F52" s="201"/>
      <c r="G52" s="201"/>
      <c r="H52" s="201"/>
      <c r="I52" s="105"/>
      <c r="J52" s="105"/>
      <c r="K52" s="105"/>
      <c r="L52" s="105"/>
      <c r="M52" s="105"/>
      <c r="N52" s="105"/>
      <c r="O52" s="105"/>
      <c r="P52" s="105"/>
      <c r="Q52" s="105"/>
      <c r="R52" s="105"/>
    </row>
    <row r="53" spans="1:18" x14ac:dyDescent="0.25">
      <c r="A53" s="192" t="s">
        <v>95</v>
      </c>
      <c r="B53" s="192"/>
      <c r="C53" s="192"/>
      <c r="D53" s="192"/>
      <c r="E53" s="192"/>
      <c r="F53" s="192"/>
      <c r="G53" s="192"/>
      <c r="H53" s="192"/>
      <c r="I53" s="105"/>
      <c r="J53" s="105"/>
      <c r="K53" s="105"/>
      <c r="L53" s="105"/>
      <c r="M53" s="105"/>
      <c r="N53" s="105"/>
      <c r="O53" s="105"/>
      <c r="P53" s="105"/>
      <c r="Q53" s="105"/>
      <c r="R53" s="105"/>
    </row>
    <row r="54" spans="1:18" x14ac:dyDescent="0.25">
      <c r="A54" s="198"/>
      <c r="B54" s="198"/>
      <c r="C54" s="198"/>
      <c r="D54" s="198"/>
      <c r="E54" s="198"/>
      <c r="F54" s="198"/>
      <c r="G54" s="198"/>
      <c r="H54" s="198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  <row r="55" spans="1:18" ht="15" customHeight="1" x14ac:dyDescent="0.25">
      <c r="A55" s="199" t="s">
        <v>150</v>
      </c>
      <c r="B55" s="200"/>
      <c r="C55" s="200"/>
      <c r="D55" s="200"/>
      <c r="E55" s="200"/>
      <c r="F55" s="200"/>
      <c r="G55" s="200"/>
      <c r="H55" s="200"/>
      <c r="I55" s="105"/>
      <c r="J55" s="105"/>
      <c r="K55" s="105"/>
      <c r="L55" s="105"/>
      <c r="M55" s="105"/>
      <c r="N55" s="105"/>
      <c r="O55" s="105"/>
      <c r="P55" s="105"/>
      <c r="Q55" s="105"/>
      <c r="R55" s="105"/>
    </row>
    <row r="56" spans="1:18" x14ac:dyDescent="0.25">
      <c r="A56" s="198"/>
      <c r="B56" s="198"/>
      <c r="C56" s="198"/>
      <c r="D56" s="198"/>
      <c r="E56" s="198"/>
      <c r="F56" s="198"/>
      <c r="G56" s="198"/>
      <c r="H56" s="198"/>
      <c r="I56" s="105"/>
      <c r="J56" s="105"/>
      <c r="K56" s="105"/>
      <c r="L56" s="105"/>
      <c r="M56" s="105"/>
      <c r="N56" s="105"/>
      <c r="O56" s="105"/>
      <c r="P56" s="105"/>
      <c r="Q56" s="105"/>
      <c r="R56" s="105"/>
    </row>
    <row r="57" spans="1:18" ht="29.25" customHeight="1" x14ac:dyDescent="0.25">
      <c r="A57" s="192" t="s">
        <v>104</v>
      </c>
      <c r="B57" s="192"/>
      <c r="C57" s="192"/>
      <c r="D57" s="192"/>
      <c r="E57" s="192"/>
      <c r="F57" s="192"/>
      <c r="G57" s="192"/>
      <c r="H57" s="192"/>
      <c r="I57" s="105"/>
      <c r="J57" s="105"/>
      <c r="K57" s="105"/>
      <c r="L57" s="105"/>
      <c r="M57" s="105"/>
      <c r="N57" s="105"/>
      <c r="O57" s="105"/>
      <c r="P57" s="105"/>
      <c r="Q57" s="105"/>
      <c r="R57" s="105"/>
    </row>
    <row r="58" spans="1:18" x14ac:dyDescent="0.25">
      <c r="A58" s="198"/>
      <c r="B58" s="198"/>
      <c r="C58" s="198"/>
      <c r="D58" s="198"/>
      <c r="E58" s="198"/>
      <c r="F58" s="198"/>
      <c r="G58" s="198"/>
      <c r="H58" s="198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18" x14ac:dyDescent="0.25">
      <c r="A59" s="192" t="s">
        <v>108</v>
      </c>
      <c r="B59" s="192"/>
      <c r="C59" s="192"/>
      <c r="D59" s="192"/>
      <c r="E59" s="192"/>
      <c r="F59" s="192"/>
      <c r="G59" s="192"/>
      <c r="H59" s="192"/>
      <c r="I59" s="105"/>
      <c r="J59" s="105"/>
      <c r="K59" s="105"/>
      <c r="L59" s="105"/>
      <c r="M59" s="105"/>
      <c r="N59" s="105"/>
      <c r="O59" s="105"/>
      <c r="P59" s="105"/>
      <c r="Q59" s="105"/>
      <c r="R59" s="105"/>
    </row>
    <row r="60" spans="1:18" x14ac:dyDescent="0.25">
      <c r="A60" s="198"/>
      <c r="B60" s="198"/>
      <c r="C60" s="198"/>
      <c r="D60" s="198"/>
      <c r="E60" s="198"/>
      <c r="F60" s="198"/>
      <c r="G60" s="198"/>
      <c r="H60" s="198"/>
      <c r="I60" s="105"/>
      <c r="J60" s="105"/>
      <c r="K60" s="105"/>
      <c r="L60" s="105"/>
      <c r="M60" s="105"/>
      <c r="N60" s="105"/>
      <c r="O60" s="105"/>
      <c r="P60" s="105"/>
      <c r="Q60" s="105"/>
      <c r="R60" s="105"/>
    </row>
    <row r="61" spans="1:18" x14ac:dyDescent="0.25">
      <c r="A61" s="199" t="s">
        <v>118</v>
      </c>
      <c r="B61" s="200"/>
      <c r="C61" s="200"/>
      <c r="D61" s="200"/>
      <c r="E61" s="200"/>
      <c r="F61" s="200"/>
      <c r="G61" s="200"/>
      <c r="H61" s="200"/>
      <c r="Q61" s="105"/>
      <c r="R61" s="105"/>
    </row>
    <row r="62" spans="1:18" x14ac:dyDescent="0.25">
      <c r="A62" s="199" t="s">
        <v>151</v>
      </c>
      <c r="B62" s="200"/>
      <c r="C62" s="200"/>
      <c r="D62" s="200"/>
      <c r="E62" s="200"/>
      <c r="F62" s="200"/>
      <c r="G62" s="200"/>
      <c r="H62" s="200"/>
      <c r="Q62" s="105"/>
      <c r="R62" s="105"/>
    </row>
    <row r="63" spans="1:18" x14ac:dyDescent="0.25">
      <c r="A63" s="198"/>
      <c r="B63" s="198"/>
      <c r="C63" s="198"/>
      <c r="D63" s="198"/>
      <c r="E63" s="198"/>
      <c r="F63" s="198"/>
      <c r="G63" s="198"/>
      <c r="H63" s="198"/>
      <c r="I63" s="105"/>
      <c r="J63" s="105"/>
      <c r="K63" s="105"/>
      <c r="L63" s="105"/>
      <c r="M63" s="105"/>
      <c r="N63" s="105"/>
      <c r="O63" s="105"/>
      <c r="P63" s="105"/>
      <c r="Q63" s="105"/>
      <c r="R63" s="105"/>
    </row>
    <row r="64" spans="1:18" ht="30.75" customHeight="1" x14ac:dyDescent="0.25">
      <c r="A64" s="192" t="s">
        <v>109</v>
      </c>
      <c r="B64" s="192"/>
      <c r="C64" s="192"/>
      <c r="D64" s="192"/>
      <c r="E64" s="192"/>
      <c r="F64" s="192"/>
      <c r="G64" s="192"/>
      <c r="H64" s="192"/>
      <c r="I64" s="105"/>
      <c r="J64" s="105"/>
      <c r="K64" s="105"/>
      <c r="L64" s="105"/>
      <c r="M64" s="105"/>
      <c r="N64" s="105"/>
      <c r="O64" s="105"/>
      <c r="P64" s="105"/>
      <c r="Q64" s="105"/>
      <c r="R64" s="105"/>
    </row>
    <row r="65" spans="1:18" ht="12" customHeight="1" x14ac:dyDescent="0.25">
      <c r="A65" s="198"/>
      <c r="B65" s="198"/>
      <c r="C65" s="198"/>
      <c r="D65" s="198"/>
      <c r="E65" s="198"/>
      <c r="F65" s="198"/>
      <c r="G65" s="198"/>
      <c r="H65" s="198"/>
      <c r="I65" s="105"/>
      <c r="J65" s="105"/>
      <c r="K65" s="105"/>
      <c r="L65" s="105"/>
      <c r="M65" s="105"/>
      <c r="N65" s="105"/>
      <c r="O65" s="105"/>
      <c r="P65" s="105"/>
      <c r="Q65" s="105"/>
      <c r="R65" s="105"/>
    </row>
    <row r="66" spans="1:18" ht="15" customHeight="1" x14ac:dyDescent="0.25">
      <c r="A66" s="199" t="s">
        <v>152</v>
      </c>
      <c r="B66" s="200"/>
      <c r="C66" s="200"/>
      <c r="D66" s="200"/>
      <c r="E66" s="200"/>
      <c r="F66" s="200"/>
      <c r="G66" s="200"/>
      <c r="H66" s="200"/>
      <c r="I66" s="105"/>
      <c r="J66" s="105"/>
      <c r="K66" s="105"/>
      <c r="L66" s="105"/>
      <c r="M66" s="105"/>
      <c r="N66" s="105"/>
      <c r="O66" s="105"/>
      <c r="P66" s="105"/>
      <c r="Q66" s="105"/>
      <c r="R66" s="105"/>
    </row>
    <row r="67" spans="1:18" ht="12" customHeight="1" x14ac:dyDescent="0.25">
      <c r="A67" s="201"/>
      <c r="B67" s="201"/>
      <c r="C67" s="201"/>
      <c r="D67" s="201"/>
      <c r="E67" s="201"/>
      <c r="F67" s="201"/>
      <c r="G67" s="201"/>
      <c r="H67" s="201"/>
      <c r="I67" s="105"/>
      <c r="J67" s="105"/>
      <c r="K67" s="105"/>
      <c r="L67" s="105"/>
      <c r="M67" s="105"/>
      <c r="N67" s="105"/>
      <c r="O67" s="105"/>
      <c r="P67" s="105"/>
      <c r="Q67" s="105"/>
      <c r="R67" s="105"/>
    </row>
    <row r="68" spans="1:18" ht="17.25" customHeight="1" x14ac:dyDescent="0.25">
      <c r="A68" s="192" t="s">
        <v>119</v>
      </c>
      <c r="B68" s="192"/>
      <c r="C68" s="192"/>
      <c r="D68" s="192"/>
      <c r="E68" s="192"/>
      <c r="F68" s="192"/>
      <c r="G68" s="192"/>
      <c r="H68" s="192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ht="12" customHeight="1" x14ac:dyDescent="0.25">
      <c r="A69" s="201"/>
      <c r="B69" s="201"/>
      <c r="C69" s="201"/>
      <c r="D69" s="201"/>
      <c r="E69" s="201"/>
      <c r="F69" s="201"/>
      <c r="G69" s="201"/>
      <c r="H69" s="201"/>
      <c r="I69" s="105"/>
      <c r="J69" s="105"/>
      <c r="K69" s="105"/>
      <c r="L69" s="105"/>
      <c r="M69" s="105"/>
      <c r="N69" s="105"/>
      <c r="O69" s="105"/>
      <c r="P69" s="105"/>
      <c r="Q69" s="105"/>
      <c r="R69" s="105"/>
    </row>
    <row r="70" spans="1:18" ht="15.75" customHeight="1" x14ac:dyDescent="0.25">
      <c r="A70" s="197" t="s">
        <v>153</v>
      </c>
      <c r="B70" s="195"/>
      <c r="C70" s="195"/>
      <c r="D70" s="195"/>
      <c r="E70" s="195"/>
      <c r="F70" s="195"/>
      <c r="G70" s="195"/>
      <c r="H70" s="195"/>
      <c r="I70" s="105"/>
      <c r="J70" s="105"/>
      <c r="K70" s="10"/>
      <c r="L70" s="10"/>
      <c r="M70" s="10"/>
      <c r="N70" s="10"/>
      <c r="O70" s="10"/>
      <c r="P70" s="10"/>
      <c r="Q70" s="10"/>
      <c r="R70" s="10"/>
    </row>
    <row r="71" spans="1:18" ht="42.75" customHeight="1" x14ac:dyDescent="0.25">
      <c r="A71" s="195" t="s">
        <v>154</v>
      </c>
      <c r="B71" s="195"/>
      <c r="C71" s="195"/>
      <c r="D71" s="195"/>
      <c r="E71" s="195"/>
      <c r="F71" s="195"/>
      <c r="G71" s="195"/>
      <c r="H71" s="195"/>
      <c r="I71" s="9"/>
      <c r="J71" s="9"/>
      <c r="K71" s="11"/>
      <c r="L71" s="11"/>
      <c r="M71" s="11"/>
      <c r="N71" s="11"/>
      <c r="O71" s="11"/>
      <c r="P71" s="11"/>
      <c r="Q71" s="11"/>
      <c r="R71" s="11"/>
    </row>
    <row r="72" spans="1:18" ht="30.75" customHeight="1" x14ac:dyDescent="0.25">
      <c r="A72" s="195" t="s">
        <v>155</v>
      </c>
      <c r="B72" s="195"/>
      <c r="C72" s="195"/>
      <c r="D72" s="195"/>
      <c r="E72" s="195"/>
      <c r="F72" s="195"/>
      <c r="G72" s="195"/>
      <c r="H72" s="195"/>
      <c r="I72" s="9"/>
      <c r="J72" s="9"/>
      <c r="K72" s="11"/>
      <c r="L72" s="11"/>
      <c r="M72" s="11"/>
      <c r="N72" s="11"/>
      <c r="O72" s="11"/>
      <c r="P72" s="11"/>
      <c r="Q72" s="11"/>
      <c r="R72" s="11"/>
    </row>
    <row r="73" spans="1:18" ht="30" customHeight="1" x14ac:dyDescent="0.25">
      <c r="A73" s="195" t="s">
        <v>156</v>
      </c>
      <c r="B73" s="195"/>
      <c r="C73" s="195"/>
      <c r="D73" s="195"/>
      <c r="E73" s="195"/>
      <c r="F73" s="195"/>
      <c r="G73" s="195"/>
      <c r="H73" s="195"/>
      <c r="I73" s="9"/>
      <c r="J73" s="9"/>
      <c r="K73" s="11"/>
      <c r="L73" s="11"/>
      <c r="M73" s="11"/>
      <c r="N73" s="11"/>
      <c r="O73" s="11"/>
      <c r="P73" s="11"/>
      <c r="Q73" s="11"/>
      <c r="R73" s="11"/>
    </row>
    <row r="74" spans="1:18" ht="27.75" customHeight="1" x14ac:dyDescent="0.25">
      <c r="A74" s="195" t="s">
        <v>157</v>
      </c>
      <c r="B74" s="195"/>
      <c r="C74" s="195"/>
      <c r="D74" s="195"/>
      <c r="E74" s="195"/>
      <c r="F74" s="195"/>
      <c r="G74" s="195"/>
      <c r="H74" s="195"/>
      <c r="I74" s="9"/>
      <c r="J74" s="9"/>
      <c r="K74" s="11"/>
      <c r="L74" s="11"/>
      <c r="M74" s="11"/>
      <c r="N74" s="11"/>
      <c r="O74" s="11"/>
      <c r="P74" s="11"/>
      <c r="Q74" s="11"/>
      <c r="R74" s="11"/>
    </row>
    <row r="75" spans="1:18" ht="13.5" customHeight="1" x14ac:dyDescent="0.25">
      <c r="A75" s="196"/>
      <c r="B75" s="196"/>
      <c r="C75" s="196"/>
      <c r="D75" s="196"/>
      <c r="E75" s="196"/>
      <c r="F75" s="196"/>
      <c r="G75" s="196"/>
      <c r="H75" s="196"/>
      <c r="I75" s="104"/>
      <c r="J75" s="104"/>
      <c r="K75" s="11"/>
      <c r="L75" s="11"/>
      <c r="M75" s="11"/>
      <c r="N75" s="11"/>
      <c r="O75" s="11"/>
      <c r="P75" s="11"/>
      <c r="Q75" s="11"/>
      <c r="R75" s="11"/>
    </row>
    <row r="76" spans="1:18" ht="13.5" customHeight="1" x14ac:dyDescent="0.25">
      <c r="A76" s="192" t="s">
        <v>65</v>
      </c>
      <c r="B76" s="192"/>
      <c r="C76" s="192"/>
      <c r="D76" s="192"/>
      <c r="E76" s="192"/>
      <c r="F76" s="192"/>
      <c r="G76" s="192"/>
      <c r="H76" s="192"/>
      <c r="I76" s="104"/>
      <c r="J76" s="104"/>
      <c r="K76" s="11"/>
      <c r="L76" s="11"/>
      <c r="M76" s="11"/>
      <c r="N76" s="11"/>
      <c r="O76" s="11"/>
      <c r="P76" s="11"/>
      <c r="Q76" s="11"/>
      <c r="R76" s="11"/>
    </row>
    <row r="77" spans="1:18" ht="28.5" customHeight="1" x14ac:dyDescent="0.25">
      <c r="A77" s="195" t="s">
        <v>158</v>
      </c>
      <c r="B77" s="195"/>
      <c r="C77" s="195"/>
      <c r="D77" s="195"/>
      <c r="E77" s="195"/>
      <c r="F77" s="195"/>
      <c r="G77" s="195"/>
      <c r="H77" s="195"/>
      <c r="I77" s="9"/>
      <c r="J77" s="9"/>
      <c r="K77" s="11"/>
      <c r="L77" s="11"/>
      <c r="M77" s="11"/>
      <c r="N77" s="11"/>
      <c r="O77" s="11"/>
      <c r="P77" s="11"/>
      <c r="Q77" s="11"/>
      <c r="R77" s="11"/>
    </row>
    <row r="78" spans="1:18" ht="57.75" customHeight="1" x14ac:dyDescent="0.25">
      <c r="A78" s="195" t="s">
        <v>159</v>
      </c>
      <c r="B78" s="195"/>
      <c r="C78" s="195"/>
      <c r="D78" s="195"/>
      <c r="E78" s="195"/>
      <c r="F78" s="195"/>
      <c r="G78" s="195"/>
      <c r="H78" s="195"/>
      <c r="I78" s="9"/>
      <c r="J78" s="9"/>
      <c r="K78" s="11"/>
      <c r="L78" s="11"/>
      <c r="M78" s="11"/>
      <c r="N78" s="11"/>
      <c r="O78" s="11"/>
      <c r="P78" s="11"/>
      <c r="Q78" s="11"/>
      <c r="R78" s="11"/>
    </row>
    <row r="79" spans="1:18" ht="17.25" customHeight="1" x14ac:dyDescent="0.25">
      <c r="A79" s="196"/>
      <c r="B79" s="196"/>
      <c r="C79" s="196"/>
      <c r="D79" s="196"/>
      <c r="E79" s="196"/>
      <c r="F79" s="196"/>
      <c r="G79" s="196"/>
      <c r="H79" s="196"/>
      <c r="I79" s="104"/>
      <c r="J79" s="104"/>
      <c r="K79" s="11"/>
      <c r="L79" s="11"/>
      <c r="M79" s="11"/>
      <c r="N79" s="11"/>
      <c r="O79" s="11"/>
      <c r="P79" s="11"/>
      <c r="Q79" s="11"/>
      <c r="R79" s="11"/>
    </row>
    <row r="80" spans="1:18" x14ac:dyDescent="0.25">
      <c r="A80" s="192" t="s">
        <v>112</v>
      </c>
      <c r="B80" s="192"/>
      <c r="C80" s="192"/>
      <c r="D80" s="192"/>
      <c r="E80" s="192"/>
      <c r="F80" s="192"/>
      <c r="G80" s="192"/>
      <c r="H80" s="192"/>
      <c r="I80" s="109"/>
      <c r="J80" s="109"/>
      <c r="K80" s="12"/>
      <c r="L80" s="12"/>
      <c r="M80" s="12"/>
      <c r="N80" s="12"/>
      <c r="O80" s="12"/>
      <c r="P80" s="12"/>
      <c r="Q80" s="12"/>
      <c r="R80" s="12"/>
    </row>
    <row r="81" spans="1:18" ht="13.5" customHeight="1" x14ac:dyDescent="0.25">
      <c r="A81" s="165"/>
      <c r="B81" s="165"/>
      <c r="C81" s="165"/>
      <c r="D81" s="165"/>
      <c r="E81" s="165"/>
      <c r="F81" s="165"/>
      <c r="G81" s="165"/>
      <c r="H81" s="165"/>
      <c r="I81" s="105"/>
      <c r="J81" s="105"/>
      <c r="K81" s="12"/>
      <c r="L81" s="12"/>
      <c r="M81" s="12"/>
      <c r="N81" s="12"/>
      <c r="O81" s="12"/>
      <c r="P81" s="12"/>
      <c r="Q81" s="12"/>
      <c r="R81" s="12"/>
    </row>
    <row r="82" spans="1:18" ht="15.75" customHeight="1" x14ac:dyDescent="0.25">
      <c r="A82" s="193" t="s">
        <v>160</v>
      </c>
      <c r="B82" s="194"/>
      <c r="C82" s="194"/>
      <c r="D82" s="194"/>
      <c r="E82" s="194"/>
      <c r="F82" s="194"/>
      <c r="G82" s="194"/>
      <c r="H82" s="194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25">
      <c r="A83" s="165"/>
      <c r="B83" s="165"/>
      <c r="C83" s="165"/>
      <c r="D83" s="165"/>
      <c r="E83" s="165"/>
      <c r="F83" s="165"/>
      <c r="G83" s="165"/>
      <c r="H83" s="165"/>
      <c r="I83" s="1"/>
      <c r="J83" s="1"/>
      <c r="K83" s="1"/>
      <c r="L83" s="1"/>
      <c r="M83" s="1"/>
      <c r="N83" s="1"/>
      <c r="O83" s="1"/>
      <c r="P83" s="1"/>
      <c r="Q83" s="1"/>
      <c r="R83" s="1"/>
    </row>
  </sheetData>
  <mergeCells count="84">
    <mergeCell ref="A22:H22"/>
    <mergeCell ref="A32:H32"/>
    <mergeCell ref="A23:H23"/>
    <mergeCell ref="A25:H25"/>
    <mergeCell ref="A24:H24"/>
    <mergeCell ref="A26:H26"/>
    <mergeCell ref="A1:H1"/>
    <mergeCell ref="A43:H43"/>
    <mergeCell ref="A37:H37"/>
    <mergeCell ref="A39:H39"/>
    <mergeCell ref="A40:H40"/>
    <mergeCell ref="A4:H4"/>
    <mergeCell ref="A41:H41"/>
    <mergeCell ref="A42:H42"/>
    <mergeCell ref="A35:H35"/>
    <mergeCell ref="A34:H34"/>
    <mergeCell ref="A33:H33"/>
    <mergeCell ref="A28:H28"/>
    <mergeCell ref="A27:H27"/>
    <mergeCell ref="A29:H29"/>
    <mergeCell ref="A30:H30"/>
    <mergeCell ref="A31:H31"/>
    <mergeCell ref="A2:H2"/>
    <mergeCell ref="A8:H8"/>
    <mergeCell ref="A5:H5"/>
    <mergeCell ref="A7:H7"/>
    <mergeCell ref="A9:H9"/>
    <mergeCell ref="A6:H6"/>
    <mergeCell ref="A14:H14"/>
    <mergeCell ref="A21:H21"/>
    <mergeCell ref="A3:H3"/>
    <mergeCell ref="A10:H10"/>
    <mergeCell ref="A12:H12"/>
    <mergeCell ref="A11:H11"/>
    <mergeCell ref="A13:H13"/>
    <mergeCell ref="A15:H15"/>
    <mergeCell ref="A19:H19"/>
    <mergeCell ref="A20:H20"/>
    <mergeCell ref="A16:H16"/>
    <mergeCell ref="A17:H17"/>
    <mergeCell ref="A18:H18"/>
    <mergeCell ref="A47:H47"/>
    <mergeCell ref="A48:H48"/>
    <mergeCell ref="A49:H49"/>
    <mergeCell ref="Q49:R49"/>
    <mergeCell ref="A36:H36"/>
    <mergeCell ref="A38:H38"/>
    <mergeCell ref="A45:H45"/>
    <mergeCell ref="A44:H44"/>
    <mergeCell ref="A46:H46"/>
    <mergeCell ref="A50:H50"/>
    <mergeCell ref="A51:H51"/>
    <mergeCell ref="A53:H53"/>
    <mergeCell ref="A52:H52"/>
    <mergeCell ref="A55:H55"/>
    <mergeCell ref="A56:H56"/>
    <mergeCell ref="A54:H54"/>
    <mergeCell ref="A57:H57"/>
    <mergeCell ref="A58:H58"/>
    <mergeCell ref="A61:H61"/>
    <mergeCell ref="A62:H62"/>
    <mergeCell ref="A63:H63"/>
    <mergeCell ref="A59:H59"/>
    <mergeCell ref="A60:H60"/>
    <mergeCell ref="A64:H64"/>
    <mergeCell ref="A70:H70"/>
    <mergeCell ref="A71:H71"/>
    <mergeCell ref="A72:H72"/>
    <mergeCell ref="A65:H65"/>
    <mergeCell ref="A66:H66"/>
    <mergeCell ref="A67:H67"/>
    <mergeCell ref="A68:H68"/>
    <mergeCell ref="A69:H69"/>
    <mergeCell ref="A75:H75"/>
    <mergeCell ref="A76:H76"/>
    <mergeCell ref="A79:H79"/>
    <mergeCell ref="A73:H73"/>
    <mergeCell ref="A74:H74"/>
    <mergeCell ref="A77:H77"/>
    <mergeCell ref="A80:H80"/>
    <mergeCell ref="A81:H81"/>
    <mergeCell ref="A83:H83"/>
    <mergeCell ref="A82:H82"/>
    <mergeCell ref="A78:H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Հ3 Մաս 1 և 2</vt:lpstr>
      <vt:lpstr>Հ3 Մաս 3</vt:lpstr>
      <vt:lpstr>Հ3 Մաս 4</vt:lpstr>
      <vt:lpstr>Հ4</vt:lpstr>
      <vt:lpstr>Հ5</vt:lpstr>
      <vt:lpstr>Հ6</vt:lpstr>
      <vt:lpstr>Հ7 Ձև1</vt:lpstr>
      <vt:lpstr>Հ7 Ձև2</vt:lpstr>
      <vt:lpstr>Հ8</vt:lpstr>
      <vt:lpstr>Հ9</vt:lpstr>
      <vt:lpstr>Հ10</vt:lpstr>
      <vt:lpstr>Լրացման պահանջներ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2023-03-12T18:26:40Z</dcterms:modified>
</cp:coreProperties>
</file>